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Detailed Cost Breakdown" sheetId="1" r:id="rId4"/>
    <sheet state="visible" name="Dumper Trucks" sheetId="2" r:id="rId5"/>
    <sheet state="visible" name="Generator" sheetId="3" r:id="rId6"/>
    <sheet state="visible" name="Gold Mining Equipment" sheetId="4" r:id="rId7"/>
  </sheets>
  <definedNames/>
  <calcPr/>
</workbook>
</file>

<file path=xl/sharedStrings.xml><?xml version="1.0" encoding="utf-8"?>
<sst xmlns="http://schemas.openxmlformats.org/spreadsheetml/2006/main" count="972" uniqueCount="516">
  <si>
    <t>l,o=.;</t>
  </si>
  <si>
    <t>Category</t>
  </si>
  <si>
    <t>Sub-Category</t>
  </si>
  <si>
    <t>Cost Estimate (USD)</t>
  </si>
  <si>
    <t>Notes</t>
  </si>
  <si>
    <t>Main Category</t>
  </si>
  <si>
    <t>2,5</t>
  </si>
  <si>
    <t>(%)</t>
  </si>
  <si>
    <t>Link to buy (IF)</t>
  </si>
  <si>
    <t>Land Acquisition &amp; Permits</t>
  </si>
  <si>
    <t>Environmental Assessments</t>
  </si>
  <si>
    <t>Environmental compliance assessments</t>
  </si>
  <si>
    <t>Government Permits &amp; Licenses</t>
  </si>
  <si>
    <t>Permits for land use and mining</t>
  </si>
  <si>
    <t>Land Purchase</t>
  </si>
  <si>
    <t>Cost of purchasing land for the project</t>
  </si>
  <si>
    <t>Envionmental Plan Assessment</t>
  </si>
  <si>
    <t>Government Consultant</t>
  </si>
  <si>
    <t>Legal Fees</t>
  </si>
  <si>
    <t>Legal paperwork and consultancy</t>
  </si>
  <si>
    <t>Gold Mining Equipment Procurement</t>
  </si>
  <si>
    <t>Vehicles</t>
  </si>
  <si>
    <t>Drilling Machines</t>
  </si>
  <si>
    <t>Machines for precision drilling</t>
  </si>
  <si>
    <t>Mining Equipment</t>
  </si>
  <si>
    <t>Dump Trucks</t>
  </si>
  <si>
    <t>Dump trucks for transporting ore</t>
  </si>
  <si>
    <t>Bulldozer</t>
  </si>
  <si>
    <t>Excavators</t>
  </si>
  <si>
    <t>Mining excavation machinery</t>
  </si>
  <si>
    <t>Pickup Trucks x2</t>
  </si>
  <si>
    <t>Tools</t>
  </si>
  <si>
    <t>XRF Gun</t>
  </si>
  <si>
    <t>10000 KVA Generator</t>
  </si>
  <si>
    <t>Crushing and Screening System</t>
  </si>
  <si>
    <t>槽式给料机
 Chute feeder</t>
  </si>
  <si>
    <t>颚式破碎机 
 Jaw crusher</t>
  </si>
  <si>
    <t>单缸液压圆锥破碎机
 Single cylinder hydraulic cone crusher</t>
  </si>
  <si>
    <t>圆振动筛
  Circular vibrating screen</t>
  </si>
  <si>
    <t>整体机架带式输送机
 Belt conveyor</t>
  </si>
  <si>
    <t>电磁除铁器
  Electromagnetic iron remover</t>
  </si>
  <si>
    <t>金属探测器 
 Metal detector</t>
  </si>
  <si>
    <t>液下泵
 Submerged pump</t>
  </si>
  <si>
    <t>Grinding and Seperation System</t>
  </si>
  <si>
    <t>皮带给料机
  Belt feeder</t>
  </si>
  <si>
    <t>TD75型带式输送机  
 Belt conveyor</t>
  </si>
  <si>
    <t>西门子电子皮带秤 
 Siemens electronic belt scale</t>
  </si>
  <si>
    <t>湿式节能格子型球磨机
 Wet energy-saving grid ball mill</t>
  </si>
  <si>
    <t>锯齿波跳汰机
 Sawtooth wave jigger</t>
  </si>
  <si>
    <t>XPA型耐磨橡胶渣浆泵
 Anti-abrasive rubber slurry pump</t>
  </si>
  <si>
    <t>摇床
 Shaking table</t>
  </si>
  <si>
    <t>变频控制柜 
 Frequency converter cabinet</t>
  </si>
  <si>
    <t>XCII分级型耐磨橡胶水力旋流器组 
 Hydrocyclone group</t>
  </si>
  <si>
    <t>湿式节能溢流型球磨机
 Wet energy-saving overflow ball mill</t>
  </si>
  <si>
    <t>钢制石灰仓
  Steel lime bin</t>
  </si>
  <si>
    <t>螺旋输送机
 Screw conveyor</t>
  </si>
  <si>
    <t>Leaching Plant</t>
  </si>
  <si>
    <t>DZS直线振动筛
 DZS liner vibrating screen</t>
  </si>
  <si>
    <t>液压中心传动高效浓缩机
 Hydraulic pressure center transmission thickener</t>
  </si>
  <si>
    <t>浓缩机机芯 Thickener movement</t>
  </si>
  <si>
    <t>浓缩机钢槽体 Thickener steel tank</t>
  </si>
  <si>
    <t>浓缩机钢槽体 Thickener steel support</t>
  </si>
  <si>
    <t>絮凝剂添加装置
 Flocculant feeding device</t>
  </si>
  <si>
    <t>絮凝剂搅拌槽
 Flocculant agitation tank</t>
  </si>
  <si>
    <t>IH型化工泵
  Chemical pump</t>
  </si>
  <si>
    <t>双叶轮浸出搅拌槽
 Double impeller leaching tank</t>
  </si>
  <si>
    <t>隔炭筛
  Carbon screen</t>
  </si>
  <si>
    <t>空气提升器
  Air lifter</t>
  </si>
  <si>
    <t>TRR系列罗茨鼓风机
 TRR roots blower</t>
  </si>
  <si>
    <t>药剂搅拌槽
 Reagent agitation tank</t>
  </si>
  <si>
    <t>磁力泵
 Magenetic pump</t>
  </si>
  <si>
    <t>液下泵 
 Submerged pump</t>
  </si>
  <si>
    <t>Desortion Eloctrolysis and Smelting System</t>
  </si>
  <si>
    <t>高效快速低耗解吸电解系统 
 High-efficiency and low-consumption desorption electrolysis system</t>
  </si>
  <si>
    <t>储炭槽
 Carbon storage tank</t>
  </si>
  <si>
    <t>解吸柱
 Desorption column</t>
  </si>
  <si>
    <t>过滤器
 Filter</t>
  </si>
  <si>
    <t>电解槽
 Electrowinning cell</t>
  </si>
  <si>
    <t>磁力泵（循环泵）
 Magnetic pump(circulating pump)</t>
  </si>
  <si>
    <t>电加热器
 Electric heater</t>
  </si>
  <si>
    <t>空压机
 Air compressor</t>
  </si>
  <si>
    <t>解吸液槽
 Desorption liquor tank</t>
  </si>
  <si>
    <t>控制柜
 Control cabinet</t>
  </si>
  <si>
    <t>整流柜
 Rectifier cabinet</t>
  </si>
  <si>
    <t>管道，管件及仪表件
 Pipeline, pipe and instruments</t>
  </si>
  <si>
    <t>组合钢结构支撑及操作台
 Combined steel structure support and operating platform</t>
  </si>
  <si>
    <t>金泥冶炼系统
 Gold mud smelting system</t>
  </si>
  <si>
    <t>高频炼金炉
 High frequency alchemy furnace</t>
  </si>
  <si>
    <t>坩埚 Crucible</t>
  </si>
  <si>
    <t>玻璃钢轴流风机
 FRP axial flow fan</t>
  </si>
  <si>
    <t>金模 Gold Model</t>
  </si>
  <si>
    <t>电炉
  Electric furnace</t>
  </si>
  <si>
    <t>金粉干燥箱 
 Gold powder drying oven</t>
  </si>
  <si>
    <t>钛板盆 Titanium plate basin</t>
  </si>
  <si>
    <t>不锈钢盆 Stainless steel basin</t>
  </si>
  <si>
    <t>不锈钢铲子 Stainless steel shovel</t>
  </si>
  <si>
    <t>不锈钢勺子 Stainless steel spoon</t>
  </si>
  <si>
    <t>Tailings Dewatering System</t>
  </si>
  <si>
    <t>XPAII型高扬程耐磨橡胶渣浆泵
 High-Lift Anti-abrasive rubber slurry pump</t>
  </si>
  <si>
    <t>变频控制柜
  Frequency control cabinet</t>
  </si>
  <si>
    <t>厢式压滤机
  Filter press</t>
  </si>
  <si>
    <t>TD75型带式输送机
 Belt conveyor</t>
  </si>
  <si>
    <t>Activated Carbon Regeneration System</t>
  </si>
  <si>
    <t>酸洗搅拌槽
 Acid washing tank</t>
  </si>
  <si>
    <t>新炭打磨槽
 New carbon polishing tank</t>
  </si>
  <si>
    <t>中和槽
 Neutralizing tank</t>
  </si>
  <si>
    <t>储酸罐
  Acid storage tank</t>
  </si>
  <si>
    <t>磁力泵
  Magnetic pump</t>
  </si>
  <si>
    <t>清水泵
 Water pump</t>
  </si>
  <si>
    <t>射炭器
  Carbon shooting machine</t>
  </si>
  <si>
    <t>贫炭储槽
 Lean carbon storage tank</t>
  </si>
  <si>
    <t>活性炭再生炉
 Activated carbon regeneration furnace</t>
  </si>
  <si>
    <t>冷却水槽
 Cooling water tank</t>
  </si>
  <si>
    <t>IS系列水泵
 IS water pump</t>
  </si>
  <si>
    <t>ISG离心管道泵
 ISG centrifugal pipeline pump</t>
  </si>
  <si>
    <t>Illusion Plant</t>
  </si>
  <si>
    <t>Elution Plant</t>
  </si>
  <si>
    <t>Illusion Building</t>
  </si>
  <si>
    <t>Plant for illusion-based refinement</t>
  </si>
  <si>
    <t>Gold Mining - Illusion</t>
  </si>
  <si>
    <t>Water Supply For Illusion Plant</t>
  </si>
  <si>
    <t>Water infrastructure for processing</t>
  </si>
  <si>
    <t>Chemicals</t>
  </si>
  <si>
    <t>chemical</t>
  </si>
  <si>
    <t>Sodium Chloride Ncan</t>
  </si>
  <si>
    <t>Used to disolve gold forming solubale gold-cyanide complexes</t>
  </si>
  <si>
    <t>https://sheng-bang.en.made-in-china.com/product/lQrRuPNAuXYa/China-Industrial-Grade-for-Gold-Mining-Sodium-and-Cyanide-Factory-Price.html?pv_id=1ijfpk9hvd33&amp;faw_id=1ijfptk544a1</t>
  </si>
  <si>
    <t>Activated Carbon</t>
  </si>
  <si>
    <t>Used to absorb gold-cyanide complexes</t>
  </si>
  <si>
    <t>https://www.alibaba.com/product-detail/High-Adsorption-1000-1100-Iodine-Value_1601308561709.html?spm=a2700.galleryofferlist.normal_offer.d_title.a12a13a0EBXv7d</t>
  </si>
  <si>
    <t>Lime  (CAO)</t>
  </si>
  <si>
    <t>Used to maintain an alkaline environment ph10-11 in the slurry</t>
  </si>
  <si>
    <t>https://laoyingwendi.en.made-in-china.com/product/CdMAcgTOwykb/China-Hot-Sales-Calcined-Lime-Quick-Lime-Powder-CaO-90-.html?pv_id=1ijg7vjm8298&amp;faw_id=1ijg80vpf40a</t>
  </si>
  <si>
    <t>Hydrogen Peroxide</t>
  </si>
  <si>
    <t>Used to enhance the dissolution of gold</t>
  </si>
  <si>
    <t>https://www.alibaba.com/product-detail/Top-Quality-Hydrogen-35-50-in_1601039506111.html?spm=a2700.7724857.0.0.5044332fMvTHid</t>
  </si>
  <si>
    <t>Sodium Hydroxide</t>
  </si>
  <si>
    <t>Used to elute fold from activated carbon</t>
  </si>
  <si>
    <t>https://zf-sodiumhydroxide.en.made-in-china.com/product/EwmaMJtduHfU/China-Hot-Sale-Chemical-Sodium-Hydroxide-CAS-1310-73-2-From-Supplier.html?pv_id=1ijfvdhji23f&amp;faw_id=1ijg7sb7h5b9</t>
  </si>
  <si>
    <t>Sodium Cyanide</t>
  </si>
  <si>
    <t>https://www.alibaba.com/product-detail/JIN-CHAN-easy-to-use-and_1601039879428.html?spm=a2700.galleryofferlist.normal_offer.d_title.70d113a012PYEn</t>
  </si>
  <si>
    <t>Poluchrylamide PAM</t>
  </si>
  <si>
    <t>used to accelerate the settling of solid particles in the slurry</t>
  </si>
  <si>
    <t>https://www.alibaba.com/product-detail/Municipal-Sludge-Dewatering-PAM-Flocculant-Cationic_1601203706153.html?spm=a2700.galleryofferlist.normal_offer.d_title.3f9c13a0mrSxtB</t>
  </si>
  <si>
    <t>Sodium Hypochlorite</t>
  </si>
  <si>
    <t>used to treat cyanide wastewater</t>
  </si>
  <si>
    <t>Miscellaneous</t>
  </si>
  <si>
    <t>Safety Boots,Costumes,Mining Torch,Reflectors,Hats</t>
  </si>
  <si>
    <t>Safety Measures In Operations</t>
  </si>
  <si>
    <t>Gold Mining</t>
  </si>
  <si>
    <t>Community Engagement</t>
  </si>
  <si>
    <t>Community airdrops and rewards</t>
  </si>
  <si>
    <t>Emergency Reserve</t>
  </si>
  <si>
    <t>Emergency contingency funds</t>
  </si>
  <si>
    <t>Events And Conferences</t>
  </si>
  <si>
    <t>Public engagement events</t>
  </si>
  <si>
    <t>Explosives</t>
  </si>
  <si>
    <t>Explosion of rocks after drilling</t>
  </si>
  <si>
    <t>Equipment</t>
  </si>
  <si>
    <t>Exploration</t>
  </si>
  <si>
    <t>Exploration of mines</t>
  </si>
  <si>
    <t>Graphic Design &amp; Branding</t>
  </si>
  <si>
    <t>Visual branding and designs</t>
  </si>
  <si>
    <t>Influencer Partnerships</t>
  </si>
  <si>
    <t>Social media influencers</t>
  </si>
  <si>
    <t>Lab Equipments</t>
  </si>
  <si>
    <t>Assessing the quality of elements in tailings</t>
  </si>
  <si>
    <t>Website Maintenance</t>
  </si>
  <si>
    <t>Annual website upkeep</t>
  </si>
  <si>
    <t>Logistics</t>
  </si>
  <si>
    <t>Water Supply &amp; Filtration</t>
  </si>
  <si>
    <t>Filtration and clean water supply</t>
  </si>
  <si>
    <t>Customs &amp; Freight</t>
  </si>
  <si>
    <t>Import duties and shipping</t>
  </si>
  <si>
    <t>Fuel &amp; Diesel For Equipment</t>
  </si>
  <si>
    <t>Fuel supply for heavy machinery</t>
  </si>
  <si>
    <t>Logistics &amp; Transport</t>
  </si>
  <si>
    <t>Logistics for mining operations</t>
  </si>
  <si>
    <t>Fuel &amp; Diesel</t>
  </si>
  <si>
    <t>Fuel for machinery and transport</t>
  </si>
  <si>
    <t>Crypto &amp; Tech</t>
  </si>
  <si>
    <t>Crypto Exchange Listings</t>
  </si>
  <si>
    <t>Listing fees for exchanges</t>
  </si>
  <si>
    <t>Crypto</t>
  </si>
  <si>
    <t>Crypto Token Development</t>
  </si>
  <si>
    <t>Token deployment and launch</t>
  </si>
  <si>
    <t>Blockchain Hosting &amp; Server Infrastructure</t>
  </si>
  <si>
    <t>Cloud hosting infrastructure</t>
  </si>
  <si>
    <t>Cross-Chain Bridge Development</t>
  </si>
  <si>
    <t>Blockchain bridge technology</t>
  </si>
  <si>
    <t>Cybersecurity Systems</t>
  </si>
  <si>
    <t>Cyber defense systems</t>
  </si>
  <si>
    <t>Validator Node Deployment</t>
  </si>
  <si>
    <t>Validator nodes for network security</t>
  </si>
  <si>
    <t>Staking &amp; Farming Platform</t>
  </si>
  <si>
    <t>Staking and farming application</t>
  </si>
  <si>
    <t>Annual Server Maintenance</t>
  </si>
  <si>
    <t>Annual technical maintenance</t>
  </si>
  <si>
    <t>Smart Contract Audits</t>
  </si>
  <si>
    <t>Third-party smart contract audits</t>
  </si>
  <si>
    <t>KYC Audits</t>
  </si>
  <si>
    <t>Certik KYC Audit</t>
  </si>
  <si>
    <t>Website Design &amp; Development</t>
  </si>
  <si>
    <t>Website and UI/UX design</t>
  </si>
  <si>
    <t>Infrastructure Development</t>
  </si>
  <si>
    <t>Road Construction</t>
  </si>
  <si>
    <t>Building essential roads for logistics</t>
  </si>
  <si>
    <t>Infrastructure</t>
  </si>
  <si>
    <t>Security Infrastructure</t>
  </si>
  <si>
    <t>Security fencing and surveillance</t>
  </si>
  <si>
    <t>Warehouse &amp; Storage Units</t>
  </si>
  <si>
    <t>Storage and logistical support</t>
  </si>
  <si>
    <t>Waste Management System</t>
  </si>
  <si>
    <t>Waste processing plant setup</t>
  </si>
  <si>
    <t>Utility Installation</t>
  </si>
  <si>
    <t>Water, electricity, internet installation</t>
  </si>
  <si>
    <t>Maintenance</t>
  </si>
  <si>
    <t>Servers and cloud infrastructure</t>
  </si>
  <si>
    <t>Equipment Maintenance</t>
  </si>
  <si>
    <t>Routine equipment maintenance</t>
  </si>
  <si>
    <t>Vehicle Upkeep</t>
  </si>
  <si>
    <t>Vehicle fleet maintenance</t>
  </si>
  <si>
    <t>Travel &amp; Accommodation</t>
  </si>
  <si>
    <t>Accommodation For Staff</t>
  </si>
  <si>
    <t>Lodging for on-site workers</t>
  </si>
  <si>
    <t>Flights For Executives</t>
  </si>
  <si>
    <t>International flights for executives</t>
  </si>
  <si>
    <t>Local Transport Services</t>
  </si>
  <si>
    <t>Local vehicle logistics</t>
  </si>
  <si>
    <t>Village</t>
  </si>
  <si>
    <t>Community Center</t>
  </si>
  <si>
    <t>Public spaces for community events</t>
  </si>
  <si>
    <t>Healthcare Facilities</t>
  </si>
  <si>
    <t>Clinic and health facilities</t>
  </si>
  <si>
    <t>Housing Units</t>
  </si>
  <si>
    <t>Worker and family housing units</t>
  </si>
  <si>
    <t>Recreational Facilities</t>
  </si>
  <si>
    <t>Sports and recreation facilities</t>
  </si>
  <si>
    <t>Schools</t>
  </si>
  <si>
    <t>Primary School</t>
  </si>
  <si>
    <t>Educational facilities for children</t>
  </si>
  <si>
    <t>Vocational Training Center</t>
  </si>
  <si>
    <t>Vocational skill training programs</t>
  </si>
  <si>
    <t>Staffing</t>
  </si>
  <si>
    <t>Administrative Costs</t>
  </si>
  <si>
    <t>Office and admin operations</t>
  </si>
  <si>
    <t>Community Welfare Programs</t>
  </si>
  <si>
    <t>Community aid initiatives</t>
  </si>
  <si>
    <r>
      <rPr>
        <rFont val="&quot;Helvetica Neue&quot;"/>
        <color rgb="FF000000"/>
        <sz val="8.0"/>
      </rPr>
      <t xml:space="preserve">Site Specialists x4 </t>
    </r>
    <r>
      <rPr>
        <rFont val="&quot;Helvetica Neue&quot;"/>
        <b/>
        <color rgb="FFFF0000"/>
        <sz val="8.0"/>
      </rPr>
      <t>PER YEAR</t>
    </r>
  </si>
  <si>
    <r>
      <rPr>
        <rFont val="&quot;Helvetica Neue&quot;"/>
        <color rgb="FF000000"/>
        <sz val="8.0"/>
      </rPr>
      <t xml:space="preserve">Site Workers x40 </t>
    </r>
    <r>
      <rPr>
        <rFont val="&quot;Helvetica Neue&quot;"/>
        <b/>
        <color rgb="FFFF0000"/>
        <sz val="8.0"/>
      </rPr>
      <t>PER YEAR</t>
    </r>
  </si>
  <si>
    <r>
      <rPr>
        <rFont val="&quot;Helvetica Neue&quot;"/>
        <color rgb="FF000000"/>
        <sz val="8.0"/>
      </rPr>
      <t xml:space="preserve">Security Staff Salaries </t>
    </r>
    <r>
      <rPr>
        <rFont val="&quot;Helvetica Neue&quot;"/>
        <b/>
        <color rgb="FFFF0000"/>
        <sz val="8.0"/>
      </rPr>
      <t>PER YEAR</t>
    </r>
  </si>
  <si>
    <t>Security personnel costs</t>
  </si>
  <si>
    <t>Running Costs</t>
  </si>
  <si>
    <t>Food Supplies</t>
  </si>
  <si>
    <t>Daily meals for workforce</t>
  </si>
  <si>
    <t>Water Filtration</t>
  </si>
  <si>
    <t>Clean water for operations</t>
  </si>
  <si>
    <t>Videography</t>
  </si>
  <si>
    <t>Marketing &amp; Distribution (NFT Campaign, Ads, Influencers, Film Festivals)</t>
  </si>
  <si>
    <t>Legal &amp; Compliance (Contract Structuring, Rights Clearance, Streaming Licenses)</t>
  </si>
  <si>
    <t>Miscellaneous (Unexpected Costs, Extra Footage, Reshoots, Insurance)</t>
  </si>
  <si>
    <t>Pre-Production (Planning, Permits, Legal, Logistics)</t>
  </si>
  <si>
    <t>Travel &amp; Accommodation (China, El Salvador, Tanzania, Africa Convoys)</t>
  </si>
  <si>
    <t>Film Crew (Director, Cinematographers, Drone Operator, Editor, Producers, Sound)</t>
  </si>
  <si>
    <t>Equipment (Cameras, Drones, Audio, Storage, Lighting)</t>
  </si>
  <si>
    <t>Security &amp; Logistics (Mining Sites, Border Transport, Armed Convoy Escort)</t>
  </si>
  <si>
    <t>Post-Production (Editing, Color Grading, Sound, VFX)</t>
  </si>
  <si>
    <t>Marketing</t>
  </si>
  <si>
    <t>Shilling</t>
  </si>
  <si>
    <t>Social Media Management</t>
  </si>
  <si>
    <t>Influencer Network</t>
  </si>
  <si>
    <t>extra marketing</t>
  </si>
  <si>
    <t>Total</t>
  </si>
  <si>
    <t>CD TRUCK LIMITED</t>
  </si>
  <si>
    <t>Tel: +86-531-69915132  Phone number: +86-18853175293</t>
  </si>
  <si>
    <t>No.:SCD250101AD01</t>
  </si>
  <si>
    <t>BENEFICIARY NAME: CD TRUCK LIMITED A/C NO: NRA3387020011420100187995</t>
  </si>
  <si>
    <t>BENEFICIARY BANK:CHINA ZHESHANG BANK YIWU BRANCH SWIFT NO:ZJCBCN2N</t>
  </si>
  <si>
    <t>ADDRESS:NO.955，BEICUN ROADYIWU,ZHEJIANG, CHINA</t>
  </si>
  <si>
    <t>Intermediary Bank: JPMORGAN CHASE BANK,NEW YORK</t>
  </si>
  <si>
    <t>SWIFT NO:CHASUS33</t>
  </si>
  <si>
    <t>BUYER: Leone Gold Mining Company Limited</t>
  </si>
  <si>
    <t>PROFORMA INVOICE</t>
  </si>
  <si>
    <t>DATE(CHINA DATE) : 2025-01-01, VALIDITY UNTIL: 2025-01-15</t>
  </si>
  <si>
    <t>S/M
 唛头</t>
  </si>
  <si>
    <t>COMMODITIES AND SPECIFICATIONS</t>
  </si>
  <si>
    <t>QTY</t>
  </si>
  <si>
    <t>UNIT FOB
 PRICE</t>
  </si>
  <si>
    <t>TOTAL
 AMOUNT</t>
  </si>
  <si>
    <t>Used RHD Howo 6x4 dump truck Cargo body size (L*W*H, mm) (mm): 5600x2300x1500mm
 Right hand drive Color :Optional
 Cargo thickness(mm) :Bottom 8mm , Side 6mm Horse power:371HP
 Tire:1200R20 Steel tire Front axle 9ton
 Rear Axle:16tons
 (Includes a three-month warranty, which is based on the date the truck arrives at the destination port.)</t>
  </si>
  <si>
    <t>2units</t>
  </si>
  <si>
    <t>Sea freight to Dar es salaam</t>
  </si>
  <si>
    <t>COMPANY ADDRESS:</t>
  </si>
  <si>
    <t>Room1901,Bldg8,ShanGangXinTianDi.NO.61-3,GongYe South Street, Jinan,China</t>
  </si>
  <si>
    <t>New 3 Axles Dump Full Trailer Overall Size:8700*2500*3400mmmm Inner Size:8000×2330×1500mm Loading capacity: 40 tons
 Axle:heavy duty, 3×13Ton capacity Tire:1200R20
 Suspension:Leap Spring suspension</t>
  </si>
  <si>
    <t>NOTE：</t>
  </si>
  <si>
    <t>1.PAYMENT: PAYMENT（31,800USD）AS DEPOSIT AND（69,800USD）NEED</t>
  </si>
  <si>
    <t>TO BE PAID WITHIN 20 DAYS AFTER SUPPLIER FINISH PRODUCTION AND BEFORE DELIVERY FROM FACTORY</t>
  </si>
  <si>
    <t>2PRODUCTION TIME: PRODUCTIONS TAKES 20-30WORKING DAYS</t>
  </si>
  <si>
    <t>PACKING : NUDE, POLISH WITH WAX BEFORE SHIPPING</t>
  </si>
  <si>
    <t>TERMS: CIF DAR ES SALAAM</t>
  </si>
  <si>
    <t>PORT OF LOADING : QINGDAO/TIANJIN, CHINA</t>
  </si>
  <si>
    <t>PORT OF DISPATCHING :DAR ES SALAAM PORT</t>
  </si>
  <si>
    <t>DESTINATION COUNTRY: TANZANIA</t>
  </si>
  <si>
    <t>SHIPMENT: BY BULK SHIPMENT</t>
  </si>
  <si>
    <t>Force majeure factors like natural disaster,virus, exchange rate etc in this contr act are excluded</t>
  </si>
  <si>
    <t>SHIPPING COST BASED ON PRICE IN JANUARY 2025. IF WHEN THE TRUCKS AND TRAILERS ARE READY TO SHIP AND HAVE FREIGHT CHANGES BOTH SIDE THEN DOUBLE CONFIRM WHOSE CHEAPER CAN USE WHOSE FORWARDER FOR THE SHIPPING.</t>
  </si>
  <si>
    <t>Our company’s bank account to receive DEPOSIT AND BALANCE will remain the</t>
  </si>
  <si>
    <t>same and no any change, if any change for the bank account need the stamped official documents and phone call to confirm with you.</t>
  </si>
  <si>
    <t>Datong Autosun Power Control Co., Ltd.</t>
  </si>
  <si>
    <t>ADD: DATONG, SHANXI,CHINA</t>
  </si>
  <si>
    <t>QUOTATION</t>
  </si>
  <si>
    <t>QUOTATION #:</t>
  </si>
  <si>
    <t>DATE: 2025-01-06</t>
  </si>
  <si>
    <t>BUYER:</t>
  </si>
  <si>
    <t>SELLER:Klarklee</t>
  </si>
  <si>
    <t>ADDRESS:</t>
  </si>
  <si>
    <t>ADDRESS:Jinjiuchen industrial Park, Datong,Shanxi,China</t>
  </si>
  <si>
    <t>NO: OTS-20250106-02</t>
  </si>
  <si>
    <t>TEL:</t>
  </si>
  <si>
    <t>TEL: 008615386824499</t>
  </si>
  <si>
    <t>ATT:</t>
  </si>
  <si>
    <t>MAIL:karklee7424111@outlook.com</t>
  </si>
  <si>
    <t>S/N</t>
  </si>
  <si>
    <t>ITEM NAME</t>
  </si>
  <si>
    <t>ITEM NO.</t>
  </si>
  <si>
    <t>FOB TIANJIN
 (USD/SET)</t>
  </si>
  <si>
    <t>AMOUNT
 (USD)</t>
  </si>
  <si>
    <t>1000kva gas generator</t>
  </si>
  <si>
    <t>K50</t>
  </si>
  <si>
    <t>gasifier</t>
  </si>
  <si>
    <t>Total Amount</t>
  </si>
  <si>
    <t>Remarks:</t>
  </si>
  <si>
    <t>TERMS AND CONDITIONS</t>
  </si>
  <si>
    <t>Validity of offer: Dec. 25TH, 2025</t>
  </si>
  <si>
    <t>Payment term: 30% T/T as deposit, and 70% balance before shipment.</t>
  </si>
  <si>
    <t>Package:Wooden Box</t>
  </si>
  <si>
    <t>Delivery time: 60 workdays</t>
  </si>
  <si>
    <t>Quality stdandard:ISO9001</t>
  </si>
  <si>
    <t>Bank info</t>
  </si>
  <si>
    <t>Bank Name: BANK OF CHINA DATONG BRANCH</t>
  </si>
  <si>
    <t>Swift Code: BKCHCNBJ680</t>
  </si>
  <si>
    <t>Account Name: Datong Autosun Power Control Co.,Ltd</t>
  </si>
  <si>
    <t>Account NO.: 147988953247</t>
  </si>
  <si>
    <t>Bank Address: NO.62 YINGBIN WEST ROAD DATONG CITY, SHANXI, CHINA</t>
  </si>
  <si>
    <t>Any changes of bank information are subject to telephone &amp; email confirmation.</t>
  </si>
  <si>
    <t>Any comments about this quotation, please feel free to contact me.</t>
  </si>
  <si>
    <t>坦桑 600tpd金矿重选+氰化厂主要设备表
 600 tpd Tanzania Gold ore Gravity+CIL processing plant main equipments list</t>
  </si>
  <si>
    <t>序号
 NO.</t>
  </si>
  <si>
    <t>设备各称 
 Equipment name</t>
  </si>
  <si>
    <t>规格
 Specification</t>
  </si>
  <si>
    <t>单位
 Unit</t>
  </si>
  <si>
    <t>数量
 Qty</t>
  </si>
  <si>
    <t>功率 
 Power
 (KW)</t>
  </si>
  <si>
    <t>总价
 Total price 
 (CNY)</t>
  </si>
  <si>
    <t>总价
 Total price 
 (USD)</t>
  </si>
  <si>
    <t>备注
 Remarks</t>
  </si>
  <si>
    <t>一</t>
  </si>
  <si>
    <t>破碎筛分系统 Crushing and screening system（Work system 8h/d）</t>
  </si>
  <si>
    <t>CG1250×1600</t>
  </si>
  <si>
    <t>pc</t>
  </si>
  <si>
    <t>变频电机+变频控制柜
  With variable frequency motor+ frequency conversion control cabinet</t>
  </si>
  <si>
    <t>PE600×900</t>
  </si>
  <si>
    <t>粗碎，带电控
 Primary crushing, with electronic control</t>
  </si>
  <si>
    <t>PEX250×1200</t>
  </si>
  <si>
    <t>中碎，带电控
 Intermediate crushing, with electronic control</t>
  </si>
  <si>
    <t>PYY200</t>
  </si>
  <si>
    <t>细碎，带电控，稀油站，液压站
 Fine crushing, with electronic control, oil station, hydraulic station</t>
  </si>
  <si>
    <t>2YAH2148</t>
  </si>
  <si>
    <t>XHDT-8063</t>
  </si>
  <si>
    <t>暂定 Tentative L=40m</t>
  </si>
  <si>
    <t>XHDT-6550</t>
  </si>
  <si>
    <t>暂定 Tentative L=35m</t>
  </si>
  <si>
    <t>RCDB-6</t>
  </si>
  <si>
    <t>细碎前除铁
 Iron removal before crushing</t>
  </si>
  <si>
    <t>JTQ-650</t>
  </si>
  <si>
    <t>40PV-SP</t>
  </si>
  <si>
    <t>2*5.5</t>
  </si>
  <si>
    <t>车间污水泵 
 Workshop sewage pump</t>
  </si>
  <si>
    <t>小计 sub total</t>
  </si>
  <si>
    <t>二</t>
  </si>
  <si>
    <t>磨矿选别系统 Grinding and separation system</t>
  </si>
  <si>
    <t>PG650×1500</t>
  </si>
  <si>
    <t>2*2.2</t>
  </si>
  <si>
    <t>TD75-6550</t>
  </si>
  <si>
    <t>暂定 Tentative L＝15m</t>
  </si>
  <si>
    <t>B=650</t>
  </si>
  <si>
    <t>MQGg2436</t>
  </si>
  <si>
    <t>带电控，配圆筒筛
 With electric control, drum screen</t>
  </si>
  <si>
    <t>JT2-2</t>
  </si>
  <si>
    <t>XPA25/25</t>
  </si>
  <si>
    <t>Q=6m³/h，H=15m，1 use &amp; 1 standby</t>
  </si>
  <si>
    <t>XS-7.6</t>
  </si>
  <si>
    <t>XPA150/125</t>
  </si>
  <si>
    <t>Q=123m³/h，H=30m，1 use &amp; 1 standby</t>
  </si>
  <si>
    <t>37KW</t>
  </si>
  <si>
    <t>内配2台37KW变频器
 Equipped with 2 sets of 37KW frequency converters</t>
  </si>
  <si>
    <t>XCII-φ500</t>
  </si>
  <si>
    <t>1 use &amp; 1 standby</t>
  </si>
  <si>
    <t>MQYg2436</t>
  </si>
  <si>
    <t>带电控
 With electric control</t>
  </si>
  <si>
    <t>Q=142m³/h，H=30m，1 use &amp; 1 standby</t>
  </si>
  <si>
    <t>45KW</t>
  </si>
  <si>
    <t>XCII-φ250*4</t>
  </si>
  <si>
    <t>set</t>
  </si>
  <si>
    <t>3 use &amp; 1 standby</t>
  </si>
  <si>
    <t>1.5×1.5×1.5</t>
  </si>
  <si>
    <t>/</t>
  </si>
  <si>
    <t>石灰缓冲 
 Lime buffering</t>
  </si>
  <si>
    <t>GX150×3000</t>
  </si>
  <si>
    <t>加石灰，变频电机+变频器
 Add lime,With variable frequency motor+ frequency conversion control cabinet</t>
  </si>
  <si>
    <t>三</t>
  </si>
  <si>
    <t>氰化浸出系统 Leaching system</t>
  </si>
  <si>
    <t>DZS0918</t>
  </si>
  <si>
    <t>3*2*0.75</t>
  </si>
  <si>
    <t>除屑筛、安全筛、炭浆分离筛
 Trash screen, safety screen and carbon &amp; slurry serparation screen</t>
  </si>
  <si>
    <t>NZY-15</t>
  </si>
  <si>
    <t>包含机芯，钢槽体和钢支撑
 Contains movement, steel tank and steel support.</t>
  </si>
  <si>
    <t>Quote Details,can be purchased as needed</t>
  </si>
  <si>
    <t>XNJ-15</t>
  </si>
  <si>
    <t>添加固体絮凝剂
 for fixed flocculant adding</t>
  </si>
  <si>
    <t>XBJ1.0×1.75</t>
  </si>
  <si>
    <t>制备絮凝剂
  flocculant preparation</t>
  </si>
  <si>
    <t>IH50-32-125</t>
  </si>
  <si>
    <t>输送絮凝剂，用1备1
 for delivering flocculant, 1 use &amp; 1 standby</t>
  </si>
  <si>
    <t>XPA80/80</t>
  </si>
  <si>
    <t>设计Q=48m³/h，H=20m， 1 use &amp; 1 standby</t>
  </si>
  <si>
    <t>SJ6.0×6.5</t>
  </si>
  <si>
    <t>7*18.5</t>
  </si>
  <si>
    <t>浸出时间24小时
 The leaching time is tentatively set at 24h</t>
  </si>
  <si>
    <t>SY800</t>
  </si>
  <si>
    <t>KT-150</t>
  </si>
  <si>
    <t>ZG-150</t>
  </si>
  <si>
    <t>Q=44.7m3/min，wind pressure 98KPa， 1 use &amp; 1 standby</t>
  </si>
  <si>
    <t>BJW2000×2000</t>
  </si>
  <si>
    <t>制备浸出药剂溶液
 Preparation of leaching agent solution</t>
  </si>
  <si>
    <t>32CQ-25</t>
  </si>
  <si>
    <t>输送浸出药剂溶液，用1备1
 Delivering leaching agent solution,1 use &amp; 1 standby</t>
  </si>
  <si>
    <t>车间污水泵
  Workshop sewage pump</t>
  </si>
  <si>
    <t>四</t>
  </si>
  <si>
    <t>解吸电解及冶炼系统 Desorption electrolysis and smelting system</t>
  </si>
  <si>
    <t>XH-1000</t>
  </si>
  <si>
    <t>CTC1000</t>
  </si>
  <si>
    <t>JXZ8537</t>
  </si>
  <si>
    <t>GLQ1500</t>
  </si>
  <si>
    <t>DJC1615</t>
  </si>
  <si>
    <t>CQB40-32-160G</t>
  </si>
  <si>
    <t>介质温度大于200°，进出口法兰为1.0Mpa，用1备1
 Medium temperature is greater than 200°, inlet and outlet flanges are 1.0Mpa, 1 use &amp; 1 standby</t>
  </si>
  <si>
    <t>DRQ60</t>
  </si>
  <si>
    <t>2×60</t>
  </si>
  <si>
    <t>2台串联
 2 units in series</t>
  </si>
  <si>
    <t>JV-0.67/8</t>
  </si>
  <si>
    <t>PYC1517</t>
  </si>
  <si>
    <t>30+3</t>
  </si>
  <si>
    <t>GDF-1000/6</t>
  </si>
  <si>
    <t>合质金锭纯度≥80%
 The purity of the gold ingot is ≥80%</t>
  </si>
  <si>
    <t>WGR-2-30</t>
  </si>
  <si>
    <t>含电源、炉体及冷却水泵+塑料水桶
 Including power supply, furnace body ,cooling water pump, plastic bucket</t>
  </si>
  <si>
    <t>配套</t>
  </si>
  <si>
    <t>配套坩埚钳3个（一大二小）With crucible tong 3 sets</t>
  </si>
  <si>
    <t>T35-11 NO.6.3</t>
  </si>
  <si>
    <t>3Kg</t>
  </si>
  <si>
    <t>Fine finishing</t>
  </si>
  <si>
    <t>1Kg</t>
  </si>
  <si>
    <t>250×500</t>
  </si>
  <si>
    <t>2*3</t>
  </si>
  <si>
    <t>1100×500×800</t>
  </si>
  <si>
    <t>φ750</t>
  </si>
  <si>
    <t>30L</t>
  </si>
  <si>
    <t>10L</t>
  </si>
  <si>
    <t>40FY-16</t>
  </si>
  <si>
    <t>五</t>
  </si>
  <si>
    <t>尾矿干排系统 Tailings dewatering system</t>
  </si>
  <si>
    <t>SJ4.5×5.0</t>
  </si>
  <si>
    <t>尾矿缓冲槽
 Tailings buffer tank</t>
  </si>
  <si>
    <t>XPA(2)-100</t>
  </si>
  <si>
    <t>2*90</t>
  </si>
  <si>
    <t>2 use &amp; 1 standby</t>
  </si>
  <si>
    <t>90KW</t>
  </si>
  <si>
    <t>XMZ-600/2000</t>
  </si>
  <si>
    <t>2*22</t>
  </si>
  <si>
    <t>TD75-10080</t>
  </si>
  <si>
    <t>压滤机专用，暂定L=20m
 For filter press, L=20m tentatively</t>
  </si>
  <si>
    <t>车间污水泵
 Workshop sewage pump</t>
  </si>
  <si>
    <t>六</t>
  </si>
  <si>
    <t>活性炭再生系统 Activated carbon regeneration system</t>
  </si>
  <si>
    <t>BJS1500</t>
  </si>
  <si>
    <t>用于活性炭酸洗
 For active carbon acid washing</t>
  </si>
  <si>
    <t>MT1.5×1.5</t>
  </si>
  <si>
    <t>用于新炭打磨及炭的添加
 For new carbon polishing &amp; adding</t>
  </si>
  <si>
    <t>DZS0718</t>
  </si>
  <si>
    <t>2*0.75</t>
  </si>
  <si>
    <t>不锈钢筛网
 Stainless steel screen</t>
  </si>
  <si>
    <t>Φ1.5×1.5m</t>
  </si>
  <si>
    <t>耐酸碱腐蚀，带搅拌装置
 Acid-alkali resisting, with agitation device</t>
  </si>
  <si>
    <t>2m³</t>
  </si>
  <si>
    <t>耐盐酸腐蚀
 HCl-corrossion resistance</t>
  </si>
  <si>
    <t>CQB40-25-120F46</t>
  </si>
  <si>
    <t>输送盐酸,HCl delivering ,Q=6.3m³/h，H=15m</t>
  </si>
  <si>
    <t>IS80-50-200</t>
  </si>
  <si>
    <t>Q=60m³/h，H=47m</t>
  </si>
  <si>
    <t>STQ80</t>
  </si>
  <si>
    <t>输送车间污水，防酸碱处理
 Transport workshop sewage, acid and alkali prevention treatment</t>
  </si>
  <si>
    <t>PTC1000</t>
  </si>
  <si>
    <t>ZSL-1000</t>
  </si>
  <si>
    <t>烘干、再生一体
 Drying and regeneration in one</t>
  </si>
  <si>
    <t>SCC-00</t>
  </si>
  <si>
    <t>七</t>
  </si>
  <si>
    <t>2*7.5</t>
  </si>
  <si>
    <t>污水缓冲槽
 Sewage buffer tank</t>
  </si>
  <si>
    <t>Q=120m³/h，H=30m，
 For backwater pump in plant,1 used &amp; 1 standby</t>
  </si>
  <si>
    <t>IS65-50-160</t>
  </si>
  <si>
    <t>Q=25m³/h，H=30m，
 For new water pump,1 use &amp; 1 standby</t>
  </si>
  <si>
    <t>ISG65-200</t>
  </si>
  <si>
    <t>Q=15m³/h，H=50m，
 Pipeline pressure pump,1 use &amp; 1 standby</t>
  </si>
  <si>
    <t>总计 Total</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</si>
</sst>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quot;$&quot;#,##0"/>
  </numFmts>
  <fonts count="36">
    <font>
      <sz val="11.0"/>
      <color rgb="FF000000"/>
      <name val="Arial"/>
      <scheme val="minor"/>
    </font>
    <font>
      <color theme="1"/>
      <name val="Arial"/>
      <scheme val="minor"/>
    </font>
    <font>
      <b/>
      <sz val="8.0"/>
      <color theme="1"/>
      <name val="&quot;Helvetica Neue&quot;"/>
    </font>
    <font>
      <b/>
      <sz val="8.0"/>
      <color rgb="FF000000"/>
      <name val="&quot;Helvetica Neue&quot;"/>
    </font>
    <font>
      <sz val="8.0"/>
      <color rgb="FF000000"/>
      <name val="&quot;Helvetica Neue&quot;"/>
    </font>
    <font>
      <sz val="7.0"/>
      <color rgb="FF000000"/>
      <name val="&quot;PingFang SC&quot;"/>
    </font>
    <font>
      <sz val="7.0"/>
      <color rgb="FF000000"/>
      <name val="Calibri"/>
    </font>
    <font>
      <sz val="7.0"/>
      <color rgb="FFFB0007"/>
      <name val="&quot;PingFang SC&quot;"/>
    </font>
    <font>
      <u/>
      <sz val="8.0"/>
      <color rgb="FF000000"/>
      <name val="&quot;Helvetica Neue&quot;"/>
    </font>
    <font>
      <u/>
      <sz val="8.0"/>
      <color rgb="FF000000"/>
      <name val="&quot;Helvetica Neue&quot;"/>
    </font>
    <font>
      <sz val="8.0"/>
      <color rgb="FF000000"/>
      <name val="Helvetica"/>
    </font>
    <font>
      <sz val="11.0"/>
      <color rgb="FF000000"/>
      <name val="Roboto"/>
    </font>
    <font>
      <sz val="11.0"/>
      <color rgb="FF000000"/>
      <name val="Arial"/>
    </font>
    <font>
      <b/>
      <sz val="8.0"/>
      <color theme="1"/>
      <name val="Helvetica Neue"/>
    </font>
    <font>
      <color rgb="FF333399"/>
      <name val="Arial"/>
      <scheme val="minor"/>
    </font>
    <font>
      <b/>
      <color rgb="FF333399"/>
      <name val="Arial"/>
      <scheme val="minor"/>
    </font>
    <font>
      <b/>
      <color rgb="FF0000FF"/>
      <name val="Arial"/>
      <scheme val="minor"/>
    </font>
    <font>
      <b/>
      <sz val="12.0"/>
      <color rgb="FF000000"/>
      <name val="Verdana"/>
    </font>
    <font/>
    <font>
      <sz val="8.0"/>
      <color rgb="FF000000"/>
      <name val="Verdana"/>
    </font>
    <font>
      <b/>
      <sz val="14.0"/>
      <color rgb="FF000000"/>
      <name val="Verdana"/>
    </font>
    <font>
      <b/>
      <sz val="7.0"/>
      <color rgb="FFFFFFFF"/>
      <name val="Verdana"/>
    </font>
    <font>
      <b/>
      <sz val="7.0"/>
      <color rgb="FF000000"/>
      <name val="Verdana"/>
    </font>
    <font>
      <sz val="9.0"/>
      <color rgb="FF000000"/>
      <name val="Verdana"/>
    </font>
    <font>
      <sz val="9.0"/>
      <color rgb="FF000000"/>
      <name val="&quot;Arial Black&quot;"/>
    </font>
    <font>
      <b/>
      <sz val="9.0"/>
      <color rgb="FF000000"/>
      <name val="Verdana"/>
    </font>
    <font>
      <b/>
      <sz val="8.0"/>
      <color rgb="FFFFFFFF"/>
      <name val="Verdana"/>
    </font>
    <font>
      <b/>
      <sz val="8.0"/>
      <color rgb="FF000000"/>
      <name val="Verdana"/>
    </font>
    <font>
      <sz val="8.0"/>
      <color rgb="FFFB0007"/>
      <name val="Verdana"/>
    </font>
    <font>
      <b/>
      <sz val="11.0"/>
      <color rgb="FF000000"/>
      <name val="&quot;PingFang SC&quot;"/>
    </font>
    <font>
      <sz val="8.0"/>
      <color rgb="FF000000"/>
      <name val="&quot;PingFang SC&quot;"/>
    </font>
    <font>
      <b/>
      <sz val="8.0"/>
      <color rgb="FF000000"/>
      <name val="&quot;PingFang SC&quot;"/>
    </font>
    <font>
      <sz val="7.0"/>
      <color rgb="FF000000"/>
      <name val="Helvetica"/>
    </font>
    <font>
      <sz val="8.0"/>
      <color rgb="FF000000"/>
      <name val="Calibri"/>
    </font>
    <font>
      <sz val="8.0"/>
      <color rgb="FF1D1D1D"/>
      <name val="Calibri"/>
    </font>
    <font>
      <b/>
      <sz val="7.0"/>
      <color rgb="FF000000"/>
      <name val="&quot;PingFang SC&quot;"/>
    </font>
  </fonts>
  <fills count="9">
    <fill>
      <patternFill patternType="none"/>
    </fill>
    <fill>
      <patternFill patternType="lightGray"/>
    </fill>
    <fill>
      <patternFill patternType="solid">
        <fgColor rgb="FFC9C9C9"/>
        <bgColor rgb="FFC9C9C9"/>
      </patternFill>
    </fill>
    <fill>
      <patternFill patternType="solid">
        <fgColor rgb="FFD4D4D4"/>
        <bgColor rgb="FFD4D4D4"/>
      </patternFill>
    </fill>
    <fill>
      <patternFill patternType="solid">
        <fgColor rgb="FFFFFFFF"/>
        <bgColor rgb="FFFFFFFF"/>
      </patternFill>
    </fill>
    <fill>
      <patternFill patternType="solid">
        <fgColor rgb="FFCCCCCC"/>
        <bgColor rgb="FFCCCCCC"/>
      </patternFill>
    </fill>
    <fill>
      <patternFill patternType="solid">
        <fgColor rgb="FFD0D0D0"/>
        <bgColor rgb="FFD0D0D0"/>
      </patternFill>
    </fill>
    <fill>
      <patternFill patternType="solid">
        <fgColor rgb="FF0018C0"/>
        <bgColor rgb="FF0018C0"/>
      </patternFill>
    </fill>
    <fill>
      <patternFill patternType="solid">
        <fgColor rgb="FFB50004"/>
        <bgColor rgb="FFB50004"/>
      </patternFill>
    </fill>
  </fills>
  <borders count="57">
    <border/>
    <border>
      <left style="thin">
        <color rgb="FF284E3F"/>
      </left>
      <right style="thin">
        <color rgb="FF356854"/>
      </right>
      <top style="thin">
        <color rgb="FF284E3F"/>
      </top>
      <bottom style="thin">
        <color rgb="FF284E3F"/>
      </bottom>
    </border>
    <border>
      <left style="thin">
        <color rgb="FF356854"/>
      </left>
      <right style="thin">
        <color rgb="FF356854"/>
      </right>
      <top style="thin">
        <color rgb="FF284E3F"/>
      </top>
      <bottom style="thin">
        <color rgb="FF284E3F"/>
      </bottom>
    </border>
    <border>
      <left style="thin">
        <color rgb="FF356854"/>
      </left>
      <right style="thin">
        <color rgb="FF284E3F"/>
      </right>
      <top style="thin">
        <color rgb="FF284E3F"/>
      </top>
      <bottom style="thin">
        <color rgb="FF284E3F"/>
      </bottom>
    </border>
    <border>
      <left style="thin">
        <color rgb="FF000000"/>
      </left>
      <right style="thin">
        <color rgb="FF000000"/>
      </right>
      <top style="medium">
        <color rgb="FF000000"/>
      </top>
      <bottom style="thin">
        <color rgb="FF000000"/>
      </bottom>
    </border>
    <border>
      <left style="thin">
        <color rgb="FFFFFFFF"/>
      </left>
      <right style="thin">
        <color rgb="FFFFFFFF"/>
      </right>
      <top style="thin">
        <color rgb="FFFFFFFF"/>
      </top>
      <bottom style="thin">
        <color rgb="FFFFFFFF"/>
      </bottom>
    </border>
    <border>
      <left style="thin">
        <color rgb="FFFFFFFF"/>
      </left>
      <right style="thin">
        <color rgb="FF284E3F"/>
      </right>
      <top style="thin">
        <color rgb="FFFFFFFF"/>
      </top>
      <bottom style="thin">
        <color rgb="FFFFFFFF"/>
      </bottom>
    </border>
    <border>
      <left style="thin">
        <color rgb="FF000000"/>
      </left>
      <right style="thin">
        <color rgb="FF000000"/>
      </right>
      <top style="thin">
        <color rgb="FF000000"/>
      </top>
      <bottom style="thin">
        <color rgb="FF000000"/>
      </bottom>
    </border>
    <border>
      <left style="thin">
        <color rgb="FFF8F9FA"/>
      </left>
      <right style="thin">
        <color rgb="FFF8F9FA"/>
      </right>
      <top style="thin">
        <color rgb="FFF8F9FA"/>
      </top>
      <bottom style="thin">
        <color rgb="FFF8F9FA"/>
      </bottom>
    </border>
    <border>
      <left style="thin">
        <color rgb="FFF8F9FA"/>
      </left>
      <right style="thin">
        <color rgb="FF284E3F"/>
      </right>
      <top style="thin">
        <color rgb="FFF8F9FA"/>
      </top>
      <bottom style="thin">
        <color rgb="FFF8F9FA"/>
      </bottom>
    </border>
    <border>
      <left style="thin">
        <color rgb="FF000000"/>
      </left>
      <right style="thin">
        <color rgb="FF000000"/>
      </right>
      <top style="thin">
        <color rgb="FF000000"/>
      </top>
      <bottom style="medium">
        <color rgb="FF000000"/>
      </bottom>
    </border>
    <border>
      <left style="thin">
        <color rgb="FF000000"/>
      </left>
      <right style="thin">
        <color rgb="FFFFFFFF"/>
      </right>
      <top style="thin">
        <color rgb="FF000000"/>
      </top>
      <bottom style="thin">
        <color rgb="FF000000"/>
      </bottom>
    </border>
    <border>
      <left style="thin">
        <color rgb="FF000000"/>
      </left>
      <right style="thin">
        <color rgb="FF000000"/>
      </right>
      <top style="thin">
        <color rgb="FFFFFFFF"/>
      </top>
      <bottom style="thin">
        <color rgb="FFFFFFFF"/>
      </bottom>
    </border>
    <border>
      <left style="thin">
        <color rgb="FF000000"/>
      </left>
      <right style="thin">
        <color rgb="FFF8F9FA"/>
      </right>
      <top style="thin">
        <color rgb="FF000000"/>
      </top>
      <bottom style="thin">
        <color rgb="FF000000"/>
      </bottom>
    </border>
    <border>
      <left style="thin">
        <color rgb="FF000000"/>
      </left>
      <right style="thin">
        <color rgb="FF000000"/>
      </right>
      <top style="thin">
        <color rgb="FFF8F9FA"/>
      </top>
      <bottom style="thin">
        <color rgb="FF000000"/>
      </bottom>
    </border>
    <border>
      <left style="thin">
        <color rgb="FF000000"/>
      </left>
      <right style="thin">
        <color rgb="FF000000"/>
      </right>
      <top style="thin">
        <color rgb="FF000000"/>
      </top>
      <bottom style="thin">
        <color rgb="FFD4D4D4"/>
      </bottom>
    </border>
    <border>
      <left style="thin">
        <color rgb="FF000000"/>
      </left>
      <right style="thin">
        <color rgb="FF000000"/>
      </right>
      <top style="thin">
        <color rgb="FF000000"/>
      </top>
      <bottom style="thin">
        <color rgb="FFFFFFFF"/>
      </bottom>
    </border>
    <border>
      <left style="thin">
        <color rgb="FF000000"/>
      </left>
      <right style="thin">
        <color rgb="FF000000"/>
      </right>
      <top style="thin">
        <color rgb="FF000000"/>
      </top>
      <bottom style="thin">
        <color rgb="FFF8F9FA"/>
      </bottom>
    </border>
    <border>
      <left style="thin">
        <color rgb="FF000000"/>
      </left>
      <right style="thin">
        <color rgb="FF000000"/>
      </right>
      <top style="thin">
        <color rgb="FF000000"/>
      </top>
      <bottom style="thin">
        <color rgb="FFCCCCCC"/>
      </bottom>
    </border>
    <border>
      <left style="thin">
        <color rgb="FF000000"/>
      </left>
      <right style="thin">
        <color rgb="FF000000"/>
      </right>
      <top style="thin">
        <color rgb="FFD4D4D4"/>
      </top>
      <bottom style="thin">
        <color rgb="FF000000"/>
      </bottom>
    </border>
    <border>
      <left style="thin">
        <color rgb="FF000000"/>
      </left>
      <right style="thin">
        <color rgb="FF000000"/>
      </right>
      <top style="thin">
        <color rgb="FFFFFFFF"/>
      </top>
      <bottom style="thin">
        <color rgb="FF000000"/>
      </bottom>
    </border>
    <border>
      <left style="thin">
        <color rgb="FF9A9A9A"/>
      </left>
      <right style="thin">
        <color rgb="FF9A9A9A"/>
      </right>
      <top style="thin">
        <color rgb="FF000000"/>
      </top>
      <bottom style="thin">
        <color rgb="FF000000"/>
      </bottom>
    </border>
    <border>
      <left style="thin">
        <color rgb="FFFFFFFF"/>
      </left>
      <right style="thin">
        <color rgb="FFFFFFFF"/>
      </right>
      <top style="thin">
        <color rgb="FF000000"/>
      </top>
      <bottom style="thin">
        <color rgb="FF000000"/>
      </bottom>
    </border>
    <border>
      <left style="thin">
        <color rgb="FFB7E1CD"/>
      </left>
      <right style="thin">
        <color rgb="FF284E3F"/>
      </right>
      <top style="thin">
        <color rgb="FFB7E1CD"/>
      </top>
      <bottom style="thin">
        <color rgb="FFB7E1CD"/>
      </bottom>
    </border>
    <border>
      <left style="thin">
        <color rgb="FF000000"/>
      </left>
      <right style="thin">
        <color rgb="FF000000"/>
      </right>
      <top style="thin">
        <color rgb="FFC9C9C9"/>
      </top>
      <bottom style="thin">
        <color rgb="FF000000"/>
      </bottom>
    </border>
    <border>
      <left style="thin">
        <color rgb="FFFFFFFF"/>
      </left>
      <right style="thin">
        <color rgb="FFFFFFFF"/>
      </right>
      <top style="thin">
        <color rgb="FFFFFFFF"/>
      </top>
      <bottom style="thin">
        <color rgb="FF000000"/>
      </bottom>
    </border>
    <border>
      <left style="thin">
        <color rgb="FFFFFFFF"/>
      </left>
      <right style="thin">
        <color rgb="FF284E3F"/>
      </right>
      <top style="thin">
        <color rgb="FFFFFFFF"/>
      </top>
      <bottom style="thin">
        <color rgb="FF284E3F"/>
      </bottom>
    </border>
    <border>
      <left style="thin">
        <color rgb="FF000000"/>
      </left>
      <top style="thin">
        <color rgb="FF000000"/>
      </top>
      <bottom style="thin">
        <color rgb="FF000000"/>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right style="thin">
        <color rgb="FF000000"/>
      </right>
      <top style="thin">
        <color rgb="FF000000"/>
      </top>
      <bottom style="thick">
        <color rgb="FF0018C0"/>
      </bottom>
    </border>
    <border>
      <left style="thin">
        <color rgb="FF000000"/>
      </left>
      <right style="thin">
        <color rgb="FF000000"/>
      </right>
      <top style="thin">
        <color rgb="FF000000"/>
      </top>
      <bottom style="thick">
        <color rgb="FF0018C0"/>
      </bottom>
    </border>
    <border>
      <left style="thin">
        <color rgb="FF000000"/>
      </left>
      <right style="medium">
        <color rgb="FF000000"/>
      </right>
      <top style="thin">
        <color rgb="FF000000"/>
      </top>
      <bottom style="thick">
        <color rgb="FF0018C0"/>
      </bottom>
    </border>
    <border>
      <left style="medium">
        <color rgb="FF000000"/>
      </left>
      <top style="thick">
        <color rgb="FF0018C0"/>
      </top>
      <bottom style="thin">
        <color rgb="FF000000"/>
      </bottom>
    </border>
    <border>
      <top style="thick">
        <color rgb="FF0018C0"/>
      </top>
      <bottom style="thin">
        <color rgb="FF000000"/>
      </bottom>
    </border>
    <border>
      <right style="medium">
        <color rgb="FF000000"/>
      </right>
      <top style="thick">
        <color rgb="FF0018C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medium">
        <color rgb="FF0018C0"/>
      </bottom>
    </border>
    <border>
      <left style="thin">
        <color rgb="FF000000"/>
      </left>
      <right style="medium">
        <color rgb="FF0018C0"/>
      </right>
      <top style="thin">
        <color rgb="FF000000"/>
      </top>
      <bottom style="thin">
        <color rgb="FF000000"/>
      </bottom>
    </border>
    <border>
      <left style="medium">
        <color rgb="FF0018C0"/>
      </left>
      <right style="thin">
        <color rgb="FF000000"/>
      </right>
      <top style="medium">
        <color rgb="FF0018C0"/>
      </top>
      <bottom style="thin">
        <color rgb="FF000000"/>
      </bottom>
    </border>
    <border>
      <left style="thin">
        <color rgb="FF000000"/>
      </left>
      <right style="thin">
        <color rgb="FF000000"/>
      </right>
      <top style="medium">
        <color rgb="FF0018C0"/>
      </top>
      <bottom style="thin">
        <color rgb="FF000000"/>
      </bottom>
    </border>
    <border>
      <left style="thin">
        <color rgb="FF000000"/>
      </left>
      <right style="medium">
        <color rgb="FF0018C0"/>
      </right>
      <top style="medium">
        <color rgb="FF0018C0"/>
      </top>
      <bottom style="thin">
        <color rgb="FF000000"/>
      </bottom>
    </border>
    <border>
      <left style="medium">
        <color rgb="FF0018C0"/>
      </left>
      <right style="thin">
        <color rgb="FF000000"/>
      </right>
      <top style="thin">
        <color rgb="FF000000"/>
      </top>
      <bottom style="thin">
        <color rgb="FF000000"/>
      </bottom>
    </border>
    <border>
      <left style="medium">
        <color rgb="FF0018C0"/>
      </left>
      <right style="thin">
        <color rgb="FF000000"/>
      </right>
      <top style="thin">
        <color rgb="FF000000"/>
      </top>
      <bottom style="medium">
        <color rgb="FF0018C0"/>
      </bottom>
    </border>
    <border>
      <left style="thin">
        <color rgb="FF000000"/>
      </left>
      <right style="medium">
        <color rgb="FF0018C0"/>
      </right>
      <top style="thin">
        <color rgb="FF000000"/>
      </top>
      <bottom style="medium">
        <color rgb="FF0018C0"/>
      </bottom>
    </border>
    <border>
      <left style="medium">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s>
  <cellStyleXfs count="1">
    <xf borderId="0" fillId="0" fontId="0" numFmtId="0" applyAlignment="1" applyFont="1"/>
  </cellStyleXfs>
  <cellXfs count="211">
    <xf borderId="0" fillId="0" fontId="0" numFmtId="0" xfId="0" applyAlignment="1" applyFont="1">
      <alignment readingOrder="0" shrinkToFit="0" vertical="bottom" wrapText="0"/>
    </xf>
    <xf borderId="1" fillId="0" fontId="1" numFmtId="0" xfId="0" applyAlignment="1" applyBorder="1" applyFont="1">
      <alignment horizontal="left" readingOrder="0" shrinkToFit="0" vertical="top" wrapText="0"/>
    </xf>
    <xf borderId="2" fillId="0" fontId="2" numFmtId="0" xfId="0" applyAlignment="1" applyBorder="1" applyFont="1">
      <alignment horizontal="left" readingOrder="0" shrinkToFit="0" vertical="top" wrapText="0"/>
    </xf>
    <xf borderId="2" fillId="0" fontId="2" numFmtId="0" xfId="0" applyAlignment="1" applyBorder="1" applyFont="1">
      <alignment horizontal="left" readingOrder="0" shrinkToFit="0" vertical="top" wrapText="0"/>
    </xf>
    <xf borderId="3" fillId="0" fontId="2" numFmtId="0" xfId="0" applyAlignment="1" applyBorder="1" applyFont="1">
      <alignment horizontal="left" readingOrder="0" shrinkToFit="0" vertical="top" wrapText="0"/>
    </xf>
    <xf borderId="4" fillId="2" fontId="3" numFmtId="0" xfId="0" applyAlignment="1" applyBorder="1" applyFill="1" applyFont="1">
      <alignment readingOrder="0" shrinkToFit="0" vertical="top" wrapText="0"/>
    </xf>
    <xf borderId="4" fillId="2" fontId="1" numFmtId="0" xfId="0" applyAlignment="1" applyBorder="1" applyFont="1">
      <alignment shrinkToFit="0" vertical="top" wrapText="0"/>
    </xf>
    <xf borderId="5" fillId="2" fontId="1" numFmtId="0" xfId="0" applyAlignment="1" applyBorder="1" applyFont="1">
      <alignment shrinkToFit="0" vertical="top" wrapText="0"/>
    </xf>
    <xf borderId="6" fillId="2" fontId="1" numFmtId="0" xfId="0" applyAlignment="1" applyBorder="1" applyFont="1">
      <alignment shrinkToFit="0" vertical="top" wrapText="0"/>
    </xf>
    <xf borderId="7" fillId="3" fontId="1" numFmtId="0" xfId="0" applyAlignment="1" applyBorder="1" applyFill="1" applyFont="1">
      <alignment shrinkToFit="0" vertical="top" wrapText="0"/>
    </xf>
    <xf borderId="7" fillId="3" fontId="3" numFmtId="0" xfId="0" applyAlignment="1" applyBorder="1" applyFont="1">
      <alignment readingOrder="0" shrinkToFit="0" vertical="top" wrapText="0"/>
    </xf>
    <xf borderId="7" fillId="0" fontId="4" numFmtId="0" xfId="0" applyAlignment="1" applyBorder="1" applyFont="1">
      <alignment readingOrder="0" shrinkToFit="0" vertical="top" wrapText="0"/>
    </xf>
    <xf borderId="7" fillId="0" fontId="1" numFmtId="3" xfId="0" applyAlignment="1" applyBorder="1" applyFont="1" applyNumberFormat="1">
      <alignment readingOrder="0" shrinkToFit="0" vertical="top" wrapText="0"/>
    </xf>
    <xf borderId="7" fillId="0" fontId="1" numFmtId="0" xfId="0" applyAlignment="1" applyBorder="1" applyFont="1">
      <alignment shrinkToFit="0" vertical="top" wrapText="0"/>
    </xf>
    <xf borderId="8" fillId="0" fontId="1" numFmtId="0" xfId="0" applyAlignment="1" applyBorder="1" applyFont="1">
      <alignment shrinkToFit="0" vertical="top" wrapText="0"/>
    </xf>
    <xf borderId="9" fillId="0" fontId="1" numFmtId="0" xfId="0" applyAlignment="1" applyBorder="1" applyFont="1">
      <alignment shrinkToFit="0" vertical="top" wrapText="0"/>
    </xf>
    <xf borderId="7" fillId="0" fontId="1" numFmtId="0" xfId="0" applyAlignment="1" applyBorder="1" applyFont="1">
      <alignment readingOrder="0" shrinkToFit="0" vertical="top" wrapText="0"/>
    </xf>
    <xf borderId="5" fillId="0" fontId="1" numFmtId="0" xfId="0" applyAlignment="1" applyBorder="1" applyFont="1">
      <alignment shrinkToFit="0" vertical="top" wrapText="0"/>
    </xf>
    <xf borderId="6" fillId="0" fontId="1" numFmtId="0" xfId="0" applyAlignment="1" applyBorder="1" applyFont="1">
      <alignment shrinkToFit="0" vertical="top" wrapText="0"/>
    </xf>
    <xf borderId="10" fillId="3" fontId="1" numFmtId="0" xfId="0" applyAlignment="1" applyBorder="1" applyFont="1">
      <alignment shrinkToFit="0" vertical="top" wrapText="0"/>
    </xf>
    <xf borderId="10" fillId="3" fontId="3" numFmtId="0" xfId="0" applyAlignment="1" applyBorder="1" applyFont="1">
      <alignment readingOrder="0" shrinkToFit="0" vertical="top" wrapText="0"/>
    </xf>
    <xf borderId="7" fillId="0" fontId="1" numFmtId="0" xfId="0" applyAlignment="1" applyBorder="1" applyFont="1">
      <alignment readingOrder="0" shrinkToFit="0" vertical="center" wrapText="0"/>
    </xf>
    <xf borderId="7" fillId="0" fontId="1" numFmtId="0" xfId="0" applyAlignment="1" applyBorder="1" applyFont="1">
      <alignment shrinkToFit="0" vertical="center" wrapText="0"/>
    </xf>
    <xf borderId="11" fillId="0" fontId="1" numFmtId="0" xfId="0" applyAlignment="1" applyBorder="1" applyFont="1">
      <alignment shrinkToFit="0" vertical="center" wrapText="0"/>
    </xf>
    <xf borderId="12" fillId="0" fontId="1" numFmtId="0" xfId="0" applyAlignment="1" applyBorder="1" applyFont="1">
      <alignment shrinkToFit="0" vertical="center" wrapText="0"/>
    </xf>
    <xf borderId="5" fillId="0" fontId="1" numFmtId="0" xfId="0" applyAlignment="1" applyBorder="1" applyFont="1">
      <alignment shrinkToFit="0" vertical="center" wrapText="0"/>
    </xf>
    <xf borderId="6" fillId="0" fontId="1" numFmtId="0" xfId="0" applyAlignment="1" applyBorder="1" applyFont="1">
      <alignment shrinkToFit="0" vertical="center" wrapText="0"/>
    </xf>
    <xf borderId="13" fillId="0" fontId="1" numFmtId="0" xfId="0" applyAlignment="1" applyBorder="1" applyFont="1">
      <alignment shrinkToFit="0" vertical="center" wrapText="0"/>
    </xf>
    <xf borderId="14" fillId="0" fontId="1" numFmtId="0" xfId="0" applyAlignment="1" applyBorder="1" applyFont="1">
      <alignment shrinkToFit="0" vertical="center" wrapText="0"/>
    </xf>
    <xf borderId="8" fillId="0" fontId="1" numFmtId="0" xfId="0" applyAlignment="1" applyBorder="1" applyFont="1">
      <alignment shrinkToFit="0" vertical="center" wrapText="0"/>
    </xf>
    <xf borderId="9" fillId="0" fontId="1" numFmtId="0" xfId="0" applyAlignment="1" applyBorder="1" applyFont="1">
      <alignment shrinkToFit="0" vertical="center" wrapText="0"/>
    </xf>
    <xf borderId="5" fillId="0" fontId="1" numFmtId="0" xfId="0" applyAlignment="1" applyBorder="1" applyFont="1">
      <alignment readingOrder="0" shrinkToFit="0" vertical="top" wrapText="0"/>
    </xf>
    <xf borderId="5" fillId="0" fontId="1" numFmtId="10" xfId="0" applyAlignment="1" applyBorder="1" applyFont="1" applyNumberFormat="1">
      <alignment readingOrder="0" shrinkToFit="0" vertical="top" wrapText="0"/>
    </xf>
    <xf borderId="6" fillId="0" fontId="1" numFmtId="0" xfId="0" applyAlignment="1" applyBorder="1" applyFont="1">
      <alignment readingOrder="0" shrinkToFit="0" vertical="top" wrapText="0"/>
    </xf>
    <xf borderId="8" fillId="2" fontId="1" numFmtId="0" xfId="0" applyAlignment="1" applyBorder="1" applyFont="1">
      <alignment shrinkToFit="0" vertical="top" wrapText="0"/>
    </xf>
    <xf borderId="9" fillId="2" fontId="1" numFmtId="0" xfId="0" applyAlignment="1" applyBorder="1" applyFont="1">
      <alignment shrinkToFit="0" vertical="top" wrapText="0"/>
    </xf>
    <xf borderId="5" fillId="0" fontId="4" numFmtId="0" xfId="0" applyAlignment="1" applyBorder="1" applyFont="1">
      <alignment readingOrder="0" shrinkToFit="0" vertical="top" wrapText="0"/>
    </xf>
    <xf borderId="6" fillId="0" fontId="4" numFmtId="0" xfId="0" applyAlignment="1" applyBorder="1" applyFont="1">
      <alignment readingOrder="0" shrinkToFit="0" vertical="top" wrapText="0"/>
    </xf>
    <xf borderId="8" fillId="0" fontId="4" numFmtId="0" xfId="0" applyAlignment="1" applyBorder="1" applyFont="1">
      <alignment readingOrder="0" shrinkToFit="0" vertical="top" wrapText="0"/>
    </xf>
    <xf borderId="9" fillId="0" fontId="4" numFmtId="0" xfId="0" applyAlignment="1" applyBorder="1" applyFont="1">
      <alignment readingOrder="0" shrinkToFit="0" vertical="top" wrapText="0"/>
    </xf>
    <xf borderId="15" fillId="3" fontId="1" numFmtId="0" xfId="0" applyAlignment="1" applyBorder="1" applyFont="1">
      <alignment shrinkToFit="0" vertical="top" wrapText="0"/>
    </xf>
    <xf borderId="15" fillId="3" fontId="3" numFmtId="0" xfId="0" applyAlignment="1" applyBorder="1" applyFont="1">
      <alignment readingOrder="0" shrinkToFit="0" vertical="top" wrapText="0"/>
    </xf>
    <xf borderId="16" fillId="0" fontId="4" numFmtId="0" xfId="0" applyAlignment="1" applyBorder="1" applyFont="1">
      <alignment readingOrder="0" shrinkToFit="0" vertical="top" wrapText="0"/>
    </xf>
    <xf borderId="16" fillId="0" fontId="1" numFmtId="0" xfId="0" applyAlignment="1" applyBorder="1" applyFont="1">
      <alignment shrinkToFit="0" vertical="top" wrapText="0"/>
    </xf>
    <xf borderId="17" fillId="0" fontId="4" numFmtId="0" xfId="0" applyAlignment="1" applyBorder="1" applyFont="1">
      <alignment readingOrder="0" shrinkToFit="0" vertical="top" wrapText="0"/>
    </xf>
    <xf borderId="17" fillId="0" fontId="1" numFmtId="0" xfId="0" applyAlignment="1" applyBorder="1" applyFont="1">
      <alignment shrinkToFit="0" vertical="top" wrapText="0"/>
    </xf>
    <xf borderId="7" fillId="4" fontId="5" numFmtId="0" xfId="0" applyAlignment="1" applyBorder="1" applyFill="1" applyFont="1">
      <alignment horizontal="center" readingOrder="0" shrinkToFit="0" vertical="center" wrapText="0"/>
    </xf>
    <xf borderId="7" fillId="4" fontId="6" numFmtId="0" xfId="0" applyAlignment="1" applyBorder="1" applyFont="1">
      <alignment readingOrder="0" shrinkToFit="0" vertical="center" wrapText="0"/>
    </xf>
    <xf borderId="18" fillId="5" fontId="1" numFmtId="0" xfId="0" applyAlignment="1" applyBorder="1" applyFill="1" applyFont="1">
      <alignment shrinkToFit="0" vertical="center" wrapText="0"/>
    </xf>
    <xf borderId="7" fillId="4" fontId="6" numFmtId="0" xfId="0" applyAlignment="1" applyBorder="1" applyFont="1">
      <alignment horizontal="center" readingOrder="0" shrinkToFit="0" vertical="center" wrapText="0"/>
    </xf>
    <xf borderId="19" fillId="3" fontId="1" numFmtId="0" xfId="0" applyAlignment="1" applyBorder="1" applyFont="1">
      <alignment shrinkToFit="0" vertical="top" wrapText="0"/>
    </xf>
    <xf borderId="7" fillId="4" fontId="7" numFmtId="0" xfId="0" applyAlignment="1" applyBorder="1" applyFont="1">
      <alignment horizontal="center" readingOrder="0" shrinkToFit="0" vertical="center" wrapText="0"/>
    </xf>
    <xf borderId="7" fillId="4" fontId="1" numFmtId="0" xfId="0" applyAlignment="1" applyBorder="1" applyFont="1">
      <alignment shrinkToFit="0" vertical="center" wrapText="0"/>
    </xf>
    <xf borderId="20" fillId="0" fontId="4" numFmtId="0" xfId="0" applyAlignment="1" applyBorder="1" applyFont="1">
      <alignment readingOrder="0" shrinkToFit="0" vertical="top" wrapText="0"/>
    </xf>
    <xf borderId="20" fillId="0" fontId="1" numFmtId="0" xfId="0" applyAlignment="1" applyBorder="1" applyFont="1">
      <alignment shrinkToFit="0" vertical="top" wrapText="0"/>
    </xf>
    <xf borderId="14" fillId="0" fontId="4" numFmtId="0" xfId="0" applyAlignment="1" applyBorder="1" applyFont="1">
      <alignment readingOrder="0" shrinkToFit="0" vertical="top" wrapText="0"/>
    </xf>
    <xf borderId="14" fillId="0" fontId="1" numFmtId="0" xfId="0" applyAlignment="1" applyBorder="1" applyFont="1">
      <alignment shrinkToFit="0" vertical="top" wrapText="0"/>
    </xf>
    <xf borderId="14" fillId="0" fontId="1" numFmtId="0" xfId="0" applyAlignment="1" applyBorder="1" applyFont="1">
      <alignment readingOrder="0" shrinkToFit="0" vertical="top" wrapText="0"/>
    </xf>
    <xf borderId="8" fillId="0" fontId="1" numFmtId="9" xfId="0" applyAlignment="1" applyBorder="1" applyFont="1" applyNumberFormat="1">
      <alignment readingOrder="0" shrinkToFit="0" vertical="top" wrapText="0"/>
    </xf>
    <xf borderId="21" fillId="0" fontId="1" numFmtId="0" xfId="0" applyAlignment="1" applyBorder="1" applyFont="1">
      <alignment shrinkToFit="0" vertical="bottom" wrapText="0"/>
    </xf>
    <xf borderId="22" fillId="4" fontId="6" numFmtId="0" xfId="0" applyAlignment="1" applyBorder="1" applyFont="1">
      <alignment readingOrder="0" shrinkToFit="0" vertical="center" wrapText="0"/>
    </xf>
    <xf borderId="8" fillId="0" fontId="1" numFmtId="10" xfId="0" applyAlignment="1" applyBorder="1" applyFont="1" applyNumberFormat="1">
      <alignment readingOrder="0" shrinkToFit="0" vertical="top" wrapText="0"/>
    </xf>
    <xf borderId="5" fillId="0" fontId="1" numFmtId="9" xfId="0" applyAlignment="1" applyBorder="1" applyFont="1" applyNumberFormat="1">
      <alignment readingOrder="0" shrinkToFit="0" vertical="top" wrapText="0"/>
    </xf>
    <xf borderId="8" fillId="0" fontId="1" numFmtId="0" xfId="0" applyAlignment="1" applyBorder="1" applyFont="1">
      <alignment readingOrder="0" shrinkToFit="0" vertical="top" wrapText="0"/>
    </xf>
    <xf borderId="8" fillId="0" fontId="1" numFmtId="0" xfId="0" applyAlignment="1" applyBorder="1" applyFont="1">
      <alignment readingOrder="0" shrinkToFit="0" vertical="top" wrapText="0"/>
    </xf>
    <xf borderId="9" fillId="0" fontId="1" numFmtId="0" xfId="0" applyAlignment="1" applyBorder="1" applyFont="1">
      <alignment readingOrder="0" shrinkToFit="0" vertical="top" wrapText="0"/>
    </xf>
    <xf borderId="20" fillId="0" fontId="1" numFmtId="0" xfId="0" applyAlignment="1" applyBorder="1" applyFont="1">
      <alignment readingOrder="0" shrinkToFit="0" vertical="top" wrapText="0"/>
    </xf>
    <xf borderId="5" fillId="0" fontId="1" numFmtId="3" xfId="0" applyAlignment="1" applyBorder="1" applyFont="1" applyNumberFormat="1">
      <alignment shrinkToFit="0" vertical="top" wrapText="0"/>
    </xf>
    <xf borderId="23" fillId="0" fontId="1" numFmtId="0" xfId="0" applyAlignment="1" applyBorder="1" applyFont="1">
      <alignment readingOrder="0" shrinkToFit="0" vertical="top" wrapText="0"/>
    </xf>
    <xf borderId="24" fillId="2" fontId="3" numFmtId="0" xfId="0" applyAlignment="1" applyBorder="1" applyFont="1">
      <alignment readingOrder="0" shrinkToFit="0" vertical="top" wrapText="0"/>
    </xf>
    <xf borderId="7" fillId="2" fontId="1" numFmtId="0" xfId="0" applyAlignment="1" applyBorder="1" applyFont="1">
      <alignment shrinkToFit="0" vertical="top" wrapText="0"/>
    </xf>
    <xf borderId="24" fillId="2" fontId="1" numFmtId="0" xfId="0" applyAlignment="1" applyBorder="1" applyFont="1">
      <alignment shrinkToFit="0" vertical="top" wrapText="0"/>
    </xf>
    <xf borderId="10" fillId="0" fontId="4" numFmtId="0" xfId="0" applyAlignment="1" applyBorder="1" applyFont="1">
      <alignment readingOrder="0" shrinkToFit="0" vertical="top" wrapText="0"/>
    </xf>
    <xf borderId="10" fillId="0" fontId="1" numFmtId="3" xfId="0" applyAlignment="1" applyBorder="1" applyFont="1" applyNumberFormat="1">
      <alignment readingOrder="0" shrinkToFit="0" vertical="top" wrapText="0"/>
    </xf>
    <xf borderId="8" fillId="0" fontId="4" numFmtId="3" xfId="0" applyAlignment="1" applyBorder="1" applyFont="1" applyNumberFormat="1">
      <alignment readingOrder="0" shrinkToFit="0" vertical="top" wrapText="0"/>
    </xf>
    <xf borderId="8" fillId="0" fontId="4" numFmtId="0" xfId="0" applyAlignment="1" applyBorder="1" applyFont="1">
      <alignment readingOrder="0" shrinkToFit="0" vertical="top" wrapText="0"/>
    </xf>
    <xf borderId="5" fillId="0" fontId="4" numFmtId="0" xfId="0" applyAlignment="1" applyBorder="1" applyFont="1">
      <alignment readingOrder="0" shrinkToFit="0" vertical="top" wrapText="0"/>
    </xf>
    <xf borderId="17" fillId="0" fontId="1" numFmtId="3" xfId="0" applyAlignment="1" applyBorder="1" applyFont="1" applyNumberFormat="1">
      <alignment readingOrder="0" shrinkToFit="0" vertical="top" wrapText="0"/>
    </xf>
    <xf borderId="9" fillId="0" fontId="8" numFmtId="0" xfId="0" applyAlignment="1" applyBorder="1" applyFont="1">
      <alignment readingOrder="0" shrinkToFit="0" vertical="top" wrapText="0"/>
    </xf>
    <xf borderId="16" fillId="0" fontId="1" numFmtId="3" xfId="0" applyAlignment="1" applyBorder="1" applyFont="1" applyNumberFormat="1">
      <alignment readingOrder="0" shrinkToFit="0" vertical="top" wrapText="0"/>
    </xf>
    <xf borderId="6" fillId="0" fontId="9" numFmtId="0" xfId="0" applyAlignment="1" applyBorder="1" applyFont="1">
      <alignment readingOrder="0" shrinkToFit="0" vertical="top" wrapText="0"/>
    </xf>
    <xf borderId="5" fillId="0" fontId="4" numFmtId="3" xfId="0" applyAlignment="1" applyBorder="1" applyFont="1" applyNumberFormat="1">
      <alignment readingOrder="0" shrinkToFit="0" vertical="top" wrapText="0"/>
    </xf>
    <xf borderId="5" fillId="0" fontId="4" numFmtId="9" xfId="0" applyAlignment="1" applyBorder="1" applyFont="1" applyNumberFormat="1">
      <alignment readingOrder="0" shrinkToFit="0" vertical="top" wrapText="0"/>
    </xf>
    <xf borderId="7" fillId="3" fontId="1" numFmtId="0" xfId="0" applyAlignment="1" applyBorder="1" applyFont="1">
      <alignment shrinkToFit="0" vertical="top" wrapText="0"/>
    </xf>
    <xf borderId="7" fillId="0" fontId="1" numFmtId="3" xfId="0" applyAlignment="1" applyBorder="1" applyFont="1" applyNumberFormat="1">
      <alignment readingOrder="0" shrinkToFit="0" vertical="center" wrapText="0"/>
    </xf>
    <xf borderId="10" fillId="0" fontId="1" numFmtId="0" xfId="0" applyAlignment="1" applyBorder="1" applyFont="1">
      <alignment readingOrder="0" shrinkToFit="0" vertical="top" wrapText="0"/>
    </xf>
    <xf borderId="10" fillId="0" fontId="1" numFmtId="0" xfId="0" applyAlignment="1" applyBorder="1" applyFont="1">
      <alignment shrinkToFit="0" vertical="top" wrapText="0"/>
    </xf>
    <xf borderId="8" fillId="0" fontId="1" numFmtId="3" xfId="0" applyAlignment="1" applyBorder="1" applyFont="1" applyNumberFormat="1">
      <alignment shrinkToFit="0" vertical="top" wrapText="0"/>
    </xf>
    <xf borderId="10" fillId="3" fontId="1" numFmtId="0" xfId="0" applyAlignment="1" applyBorder="1" applyFont="1">
      <alignment shrinkToFit="0" vertical="top" wrapText="0"/>
    </xf>
    <xf borderId="8" fillId="0" fontId="4" numFmtId="10" xfId="0" applyAlignment="1" applyBorder="1" applyFont="1" applyNumberFormat="1">
      <alignment readingOrder="0" shrinkToFit="0" vertical="top" wrapText="0"/>
    </xf>
    <xf borderId="9" fillId="0" fontId="4" numFmtId="0" xfId="0" applyAlignment="1" applyBorder="1" applyFont="1">
      <alignment readingOrder="0" shrinkToFit="0" vertical="top" wrapText="0"/>
    </xf>
    <xf borderId="16" fillId="0" fontId="1" numFmtId="0" xfId="0" applyAlignment="1" applyBorder="1" applyFont="1">
      <alignment readingOrder="0" shrinkToFit="0" vertical="top" wrapText="0"/>
    </xf>
    <xf borderId="4" fillId="2" fontId="1" numFmtId="0" xfId="0" applyAlignment="1" applyBorder="1" applyFont="1">
      <alignment shrinkToFit="0" vertical="top" wrapText="0"/>
    </xf>
    <xf borderId="5" fillId="0" fontId="4" numFmtId="10" xfId="0" applyAlignment="1" applyBorder="1" applyFont="1" applyNumberFormat="1">
      <alignment readingOrder="0" shrinkToFit="0" vertical="top" wrapText="0"/>
    </xf>
    <xf borderId="6" fillId="0" fontId="1" numFmtId="0" xfId="0" applyAlignment="1" applyBorder="1" applyFont="1">
      <alignment readingOrder="0" shrinkToFit="0" vertical="top" wrapText="0"/>
    </xf>
    <xf borderId="7" fillId="0" fontId="10" numFmtId="0" xfId="0" applyAlignment="1" applyBorder="1" applyFont="1">
      <alignment horizontal="left" readingOrder="0" shrinkToFit="0" vertical="center" wrapText="1"/>
    </xf>
    <xf borderId="7" fillId="0" fontId="11" numFmtId="3" xfId="0" applyAlignment="1" applyBorder="1" applyFont="1" applyNumberFormat="1">
      <alignment horizontal="left" readingOrder="0" shrinkToFit="0" vertical="center" wrapText="1"/>
    </xf>
    <xf borderId="7" fillId="0" fontId="12" numFmtId="3" xfId="0" applyAlignment="1" applyBorder="1" applyFont="1" applyNumberFormat="1">
      <alignment horizontal="left" readingOrder="0" shrinkToFit="0" vertical="center" wrapText="1"/>
    </xf>
    <xf borderId="7" fillId="0" fontId="12" numFmtId="164" xfId="0" applyAlignment="1" applyBorder="1" applyFont="1" applyNumberFormat="1">
      <alignment horizontal="left" readingOrder="0" shrinkToFit="0" vertical="center" wrapText="1"/>
    </xf>
    <xf borderId="13" fillId="0" fontId="1" numFmtId="0" xfId="0" applyAlignment="1" applyBorder="1" applyFont="1">
      <alignment shrinkToFit="0" vertical="top" wrapText="0"/>
    </xf>
    <xf borderId="5" fillId="0" fontId="1" numFmtId="10" xfId="0" applyAlignment="1" applyBorder="1" applyFont="1" applyNumberFormat="1">
      <alignment readingOrder="0" shrinkToFit="0" vertical="center" wrapText="0"/>
    </xf>
    <xf borderId="6" fillId="0" fontId="1" numFmtId="0" xfId="0" applyAlignment="1" applyBorder="1" applyFont="1">
      <alignment readingOrder="0" shrinkToFit="0" vertical="center" wrapText="0"/>
    </xf>
    <xf borderId="8" fillId="0" fontId="1" numFmtId="10" xfId="0" applyAlignment="1" applyBorder="1" applyFont="1" applyNumberFormat="1">
      <alignment readingOrder="0" shrinkToFit="0" vertical="center" wrapText="0"/>
    </xf>
    <xf borderId="9" fillId="0" fontId="1" numFmtId="0" xfId="0" applyAlignment="1" applyBorder="1" applyFont="1">
      <alignment readingOrder="0" shrinkToFit="0" vertical="center" wrapText="0"/>
    </xf>
    <xf borderId="5" fillId="0" fontId="1" numFmtId="3" xfId="0" applyAlignment="1" applyBorder="1" applyFont="1" applyNumberFormat="1">
      <alignment shrinkToFit="0" vertical="center" wrapText="0"/>
    </xf>
    <xf borderId="24" fillId="2" fontId="1" numFmtId="0" xfId="0" applyAlignment="1" applyBorder="1" applyFont="1">
      <alignment shrinkToFit="0" vertical="top" wrapText="0"/>
    </xf>
    <xf borderId="11" fillId="0" fontId="1" numFmtId="0" xfId="0" applyAlignment="1" applyBorder="1" applyFont="1">
      <alignment shrinkToFit="0" vertical="top" wrapText="0"/>
    </xf>
    <xf borderId="25" fillId="0" fontId="1" numFmtId="0" xfId="0" applyAlignment="1" applyBorder="1" applyFont="1">
      <alignment shrinkToFit="0" vertical="center" wrapText="0"/>
    </xf>
    <xf borderId="25" fillId="0" fontId="1" numFmtId="10" xfId="0" applyAlignment="1" applyBorder="1" applyFont="1" applyNumberFormat="1">
      <alignment readingOrder="0" shrinkToFit="0" vertical="center" wrapText="0"/>
    </xf>
    <xf borderId="26" fillId="0" fontId="1" numFmtId="0" xfId="0" applyAlignment="1" applyBorder="1" applyFont="1">
      <alignment shrinkToFit="0" vertical="center" wrapText="0"/>
    </xf>
    <xf borderId="7" fillId="3" fontId="1" numFmtId="0" xfId="0" applyAlignment="1" applyBorder="1" applyFont="1">
      <alignment vertical="top"/>
    </xf>
    <xf borderId="7" fillId="3" fontId="3" numFmtId="0" xfId="0" applyAlignment="1" applyBorder="1" applyFont="1">
      <alignment readingOrder="0" vertical="top"/>
    </xf>
    <xf borderId="7" fillId="0" fontId="10" numFmtId="0" xfId="0" applyAlignment="1" applyBorder="1" applyFont="1">
      <alignment horizontal="left" readingOrder="0" shrinkToFit="0" wrapText="1"/>
    </xf>
    <xf borderId="7" fillId="0" fontId="12" numFmtId="3" xfId="0" applyAlignment="1" applyBorder="1" applyFont="1" applyNumberFormat="1">
      <alignment horizontal="left" readingOrder="0" shrinkToFit="0" wrapText="1"/>
    </xf>
    <xf borderId="7" fillId="0" fontId="4" numFmtId="0" xfId="0" applyAlignment="1" applyBorder="1" applyFont="1">
      <alignment readingOrder="0" vertical="top"/>
    </xf>
    <xf borderId="27" fillId="0" fontId="1" numFmtId="0" xfId="0" applyAlignment="1" applyBorder="1" applyFont="1">
      <alignment vertical="top"/>
    </xf>
    <xf borderId="0" fillId="0" fontId="1" numFmtId="0" xfId="0" applyFont="1"/>
    <xf borderId="0" fillId="0" fontId="1" numFmtId="10" xfId="0" applyAlignment="1" applyFont="1" applyNumberFormat="1">
      <alignment readingOrder="0"/>
    </xf>
    <xf borderId="10" fillId="3" fontId="1" numFmtId="0" xfId="0" applyAlignment="1" applyBorder="1" applyFont="1">
      <alignment vertical="top"/>
    </xf>
    <xf borderId="7" fillId="0" fontId="12" numFmtId="164" xfId="0" applyAlignment="1" applyBorder="1" applyFont="1" applyNumberFormat="1">
      <alignment horizontal="left" readingOrder="0" shrinkToFit="0" wrapText="1"/>
    </xf>
    <xf borderId="0" fillId="0" fontId="1" numFmtId="0" xfId="0" applyAlignment="1" applyFont="1">
      <alignment readingOrder="0"/>
    </xf>
    <xf borderId="0" fillId="0" fontId="1" numFmtId="3" xfId="0" applyFont="1" applyNumberFormat="1"/>
    <xf borderId="4" fillId="2" fontId="13" numFmtId="0" xfId="0" applyAlignment="1" applyBorder="1" applyFont="1">
      <alignment shrinkToFit="0" vertical="top" wrapText="0"/>
    </xf>
    <xf borderId="0" fillId="0" fontId="1" numFmtId="10" xfId="0" applyAlignment="1" applyFont="1" applyNumberFormat="1">
      <alignment readingOrder="0"/>
    </xf>
    <xf borderId="24" fillId="2" fontId="13" numFmtId="0" xfId="0" applyAlignment="1" applyBorder="1" applyFont="1">
      <alignment shrinkToFit="0" vertical="top" wrapText="0"/>
    </xf>
    <xf borderId="0" fillId="0" fontId="14" numFmtId="0" xfId="0" applyAlignment="1" applyFont="1">
      <alignment horizontal="center" readingOrder="0"/>
    </xf>
    <xf borderId="0" fillId="0" fontId="14" numFmtId="0" xfId="0" applyAlignment="1" applyFont="1">
      <alignment horizontal="center"/>
    </xf>
    <xf borderId="0" fillId="0" fontId="15" numFmtId="0" xfId="0" applyAlignment="1" applyFont="1">
      <alignment horizontal="center" readingOrder="0"/>
    </xf>
    <xf borderId="0" fillId="0" fontId="15" numFmtId="0" xfId="0" applyAlignment="1" applyFont="1">
      <alignment horizontal="center"/>
    </xf>
    <xf borderId="7" fillId="0" fontId="15" numFmtId="0" xfId="0" applyAlignment="1" applyBorder="1" applyFont="1">
      <alignment horizontal="center" readingOrder="0" vertical="top"/>
    </xf>
    <xf borderId="7" fillId="0" fontId="15" numFmtId="0" xfId="0" applyAlignment="1" applyBorder="1" applyFont="1">
      <alignment horizontal="right" readingOrder="0" vertical="top"/>
    </xf>
    <xf borderId="7" fillId="0" fontId="15" numFmtId="164" xfId="0" applyAlignment="1" applyBorder="1" applyFont="1" applyNumberFormat="1">
      <alignment horizontal="center" readingOrder="0" vertical="top"/>
    </xf>
    <xf borderId="7" fillId="0" fontId="15" numFmtId="0" xfId="0" applyAlignment="1" applyBorder="1" applyFont="1">
      <alignment horizontal="center" vertical="top"/>
    </xf>
    <xf borderId="0" fillId="0" fontId="16" numFmtId="0" xfId="0" applyAlignment="1" applyFont="1">
      <alignment horizontal="center" readingOrder="0"/>
    </xf>
    <xf borderId="0" fillId="0" fontId="16" numFmtId="0" xfId="0" applyAlignment="1" applyFont="1">
      <alignment horizontal="center"/>
    </xf>
    <xf borderId="28" fillId="0" fontId="17" numFmtId="0" xfId="0" applyAlignment="1" applyBorder="1" applyFont="1">
      <alignment horizontal="center" readingOrder="0" vertical="bottom"/>
    </xf>
    <xf borderId="29" fillId="0" fontId="18" numFmtId="0" xfId="0" applyBorder="1" applyFont="1"/>
    <xf borderId="30" fillId="0" fontId="18" numFmtId="0" xfId="0" applyBorder="1" applyFont="1"/>
    <xf borderId="31" fillId="0" fontId="19" numFmtId="0" xfId="0" applyAlignment="1" applyBorder="1" applyFont="1">
      <alignment horizontal="center" readingOrder="0" vertical="bottom"/>
    </xf>
    <xf borderId="32" fillId="0" fontId="18" numFmtId="0" xfId="0" applyBorder="1" applyFont="1"/>
    <xf borderId="33" fillId="0" fontId="18" numFmtId="0" xfId="0" applyBorder="1" applyFont="1"/>
    <xf borderId="34" fillId="0" fontId="1" numFmtId="0" xfId="0" applyAlignment="1" applyBorder="1" applyFont="1">
      <alignment vertical="bottom"/>
    </xf>
    <xf borderId="35" fillId="0" fontId="1" numFmtId="0" xfId="0" applyAlignment="1" applyBorder="1" applyFont="1">
      <alignment vertical="bottom"/>
    </xf>
    <xf borderId="36" fillId="0" fontId="1" numFmtId="0" xfId="0" applyAlignment="1" applyBorder="1" applyFont="1">
      <alignment vertical="bottom"/>
    </xf>
    <xf borderId="37" fillId="4" fontId="20" numFmtId="0" xfId="0" applyAlignment="1" applyBorder="1" applyFont="1">
      <alignment horizontal="center" readingOrder="0"/>
    </xf>
    <xf borderId="38" fillId="0" fontId="18" numFmtId="0" xfId="0" applyBorder="1" applyFont="1"/>
    <xf borderId="39" fillId="0" fontId="18" numFmtId="0" xfId="0" applyBorder="1" applyFont="1"/>
    <xf borderId="31" fillId="6" fontId="1" numFmtId="0" xfId="0" applyAlignment="1" applyBorder="1" applyFill="1" applyFont="1">
      <alignment vertical="bottom"/>
    </xf>
    <xf borderId="40" fillId="0" fontId="19" numFmtId="0" xfId="0" applyAlignment="1" applyBorder="1" applyFont="1">
      <alignment readingOrder="0" vertical="bottom"/>
    </xf>
    <xf borderId="7" fillId="0" fontId="1" numFmtId="0" xfId="0" applyAlignment="1" applyBorder="1" applyFont="1">
      <alignment vertical="bottom"/>
    </xf>
    <xf borderId="7" fillId="0" fontId="19" numFmtId="0" xfId="0" applyAlignment="1" applyBorder="1" applyFont="1">
      <alignment readingOrder="0" vertical="bottom"/>
    </xf>
    <xf borderId="41" fillId="0" fontId="1" numFmtId="0" xfId="0" applyAlignment="1" applyBorder="1" applyFont="1">
      <alignment vertical="bottom"/>
    </xf>
    <xf borderId="40" fillId="0" fontId="1" numFmtId="0" xfId="0" applyAlignment="1" applyBorder="1" applyFont="1">
      <alignment vertical="bottom"/>
    </xf>
    <xf borderId="40" fillId="4" fontId="19" numFmtId="0" xfId="0" applyAlignment="1" applyBorder="1" applyFont="1">
      <alignment readingOrder="0" vertical="bottom"/>
    </xf>
    <xf borderId="7" fillId="4" fontId="1" numFmtId="0" xfId="0" applyAlignment="1" applyBorder="1" applyFont="1">
      <alignment vertical="bottom"/>
    </xf>
    <xf borderId="7" fillId="4" fontId="19" numFmtId="0" xfId="0" applyAlignment="1" applyBorder="1" applyFont="1">
      <alignment readingOrder="0"/>
    </xf>
    <xf borderId="31" fillId="0" fontId="1" numFmtId="0" xfId="0" applyAlignment="1" applyBorder="1" applyFont="1">
      <alignment vertical="bottom"/>
    </xf>
    <xf borderId="40" fillId="7" fontId="21" numFmtId="0" xfId="0" applyAlignment="1" applyBorder="1" applyFill="1" applyFont="1">
      <alignment horizontal="center" readingOrder="0"/>
    </xf>
    <xf borderId="27" fillId="7" fontId="21" numFmtId="0" xfId="0" applyAlignment="1" applyBorder="1" applyFont="1">
      <alignment horizontal="center" readingOrder="0"/>
    </xf>
    <xf borderId="42" fillId="0" fontId="18" numFmtId="0" xfId="0" applyBorder="1" applyFont="1"/>
    <xf borderId="27" fillId="8" fontId="21" numFmtId="0" xfId="0" applyAlignment="1" applyBorder="1" applyFill="1" applyFont="1">
      <alignment horizontal="center" readingOrder="0"/>
    </xf>
    <xf borderId="40" fillId="4" fontId="22" numFmtId="0" xfId="0" applyAlignment="1" applyBorder="1" applyFont="1">
      <alignment horizontal="center" readingOrder="0"/>
    </xf>
    <xf borderId="27" fillId="4" fontId="23" numFmtId="0" xfId="0" applyAlignment="1" applyBorder="1" applyFont="1">
      <alignment readingOrder="0"/>
    </xf>
    <xf borderId="27" fillId="0" fontId="24" numFmtId="0" xfId="0" applyAlignment="1" applyBorder="1" applyFont="1">
      <alignment horizontal="center" readingOrder="0" vertical="bottom"/>
    </xf>
    <xf borderId="27" fillId="0" fontId="25" numFmtId="0" xfId="0" applyAlignment="1" applyBorder="1" applyFont="1">
      <alignment horizontal="center" readingOrder="0" vertical="bottom"/>
    </xf>
    <xf borderId="27" fillId="0" fontId="1" numFmtId="0" xfId="0" applyAlignment="1" applyBorder="1" applyFont="1">
      <alignment vertical="bottom"/>
    </xf>
    <xf borderId="31" fillId="0" fontId="19" numFmtId="0" xfId="0" applyAlignment="1" applyBorder="1" applyFont="1">
      <alignment readingOrder="0" vertical="bottom"/>
    </xf>
    <xf borderId="40" fillId="7" fontId="26" numFmtId="0" xfId="0" applyAlignment="1" applyBorder="1" applyFont="1">
      <alignment readingOrder="0"/>
    </xf>
    <xf borderId="7" fillId="7" fontId="1" numFmtId="0" xfId="0" applyBorder="1" applyFont="1"/>
    <xf borderId="7" fillId="4" fontId="1" numFmtId="0" xfId="0" applyBorder="1" applyFont="1"/>
    <xf borderId="41" fillId="4" fontId="1" numFmtId="0" xfId="0" applyBorder="1" applyFont="1"/>
    <xf borderId="40" fillId="0" fontId="19" numFmtId="0" xfId="0" applyAlignment="1" applyBorder="1" applyFont="1">
      <alignment horizontal="right" readingOrder="0" vertical="bottom"/>
    </xf>
    <xf borderId="7" fillId="0" fontId="27" numFmtId="0" xfId="0" applyAlignment="1" applyBorder="1" applyFont="1">
      <alignment readingOrder="0" vertical="bottom"/>
    </xf>
    <xf borderId="43" fillId="0" fontId="1" numFmtId="0" xfId="0" applyAlignment="1" applyBorder="1" applyFont="1">
      <alignment vertical="bottom"/>
    </xf>
    <xf borderId="44" fillId="0" fontId="1" numFmtId="0" xfId="0" applyAlignment="1" applyBorder="1" applyFont="1">
      <alignment vertical="bottom"/>
    </xf>
    <xf borderId="45" fillId="0" fontId="27" numFmtId="0" xfId="0" applyAlignment="1" applyBorder="1" applyFont="1">
      <alignment readingOrder="0" vertical="bottom"/>
    </xf>
    <xf borderId="46" fillId="0" fontId="1" numFmtId="0" xfId="0" applyAlignment="1" applyBorder="1" applyFont="1">
      <alignment vertical="bottom"/>
    </xf>
    <xf borderId="47" fillId="0" fontId="1" numFmtId="0" xfId="0" applyAlignment="1" applyBorder="1" applyFont="1">
      <alignment vertical="bottom"/>
    </xf>
    <xf borderId="48" fillId="0" fontId="1" numFmtId="0" xfId="0" applyAlignment="1" applyBorder="1" applyFont="1">
      <alignment vertical="bottom"/>
    </xf>
    <xf borderId="48" fillId="0" fontId="27" numFmtId="0" xfId="0" applyAlignment="1" applyBorder="1" applyFont="1">
      <alignment readingOrder="0" vertical="bottom"/>
    </xf>
    <xf borderId="49" fillId="0" fontId="27" numFmtId="0" xfId="0" applyAlignment="1" applyBorder="1" applyFont="1">
      <alignment readingOrder="0" vertical="bottom"/>
    </xf>
    <xf borderId="50" fillId="0" fontId="1" numFmtId="0" xfId="0" applyAlignment="1" applyBorder="1" applyFont="1">
      <alignment vertical="bottom"/>
    </xf>
    <xf borderId="7" fillId="0" fontId="28" numFmtId="0" xfId="0" applyAlignment="1" applyBorder="1" applyFont="1">
      <alignment readingOrder="0" vertical="bottom"/>
    </xf>
    <xf borderId="31" fillId="4" fontId="1" numFmtId="0" xfId="0" applyAlignment="1" applyBorder="1" applyFont="1">
      <alignment readingOrder="0"/>
    </xf>
    <xf borderId="51" fillId="4" fontId="1" numFmtId="0" xfId="0" applyBorder="1" applyFont="1"/>
    <xf borderId="52" fillId="0" fontId="18" numFmtId="0" xfId="0" applyBorder="1" applyFont="1"/>
    <xf borderId="53" fillId="0" fontId="18" numFmtId="0" xfId="0" applyBorder="1" applyFont="1"/>
    <xf borderId="27" fillId="4" fontId="29" numFmtId="0" xfId="0" applyAlignment="1" applyBorder="1" applyFont="1">
      <alignment horizontal="center" readingOrder="0"/>
    </xf>
    <xf borderId="7" fillId="4" fontId="30" numFmtId="0" xfId="0" applyAlignment="1" applyBorder="1" applyFont="1">
      <alignment horizontal="center" readingOrder="0"/>
    </xf>
    <xf borderId="27" fillId="4" fontId="31" numFmtId="0" xfId="0" applyAlignment="1" applyBorder="1" applyFont="1">
      <alignment horizontal="center" readingOrder="0"/>
    </xf>
    <xf borderId="7" fillId="4" fontId="6" numFmtId="0" xfId="0" applyAlignment="1" applyBorder="1" applyFont="1">
      <alignment horizontal="center" readingOrder="0"/>
    </xf>
    <xf borderId="7" fillId="4" fontId="5" numFmtId="0" xfId="0" applyAlignment="1" applyBorder="1" applyFont="1">
      <alignment horizontal="center" readingOrder="0"/>
    </xf>
    <xf borderId="7" fillId="4" fontId="32" numFmtId="0" xfId="0" applyAlignment="1" applyBorder="1" applyFont="1">
      <alignment horizontal="center" readingOrder="0"/>
    </xf>
    <xf borderId="7" fillId="4" fontId="6" numFmtId="3" xfId="0" applyAlignment="1" applyBorder="1" applyFont="1" applyNumberFormat="1">
      <alignment horizontal="center" readingOrder="0"/>
    </xf>
    <xf borderId="7" fillId="4" fontId="6" numFmtId="0" xfId="0" applyAlignment="1" applyBorder="1" applyFont="1">
      <alignment readingOrder="0"/>
    </xf>
    <xf borderId="7" fillId="4" fontId="5" numFmtId="0" xfId="0" applyAlignment="1" applyBorder="1" applyFont="1">
      <alignment readingOrder="0"/>
    </xf>
    <xf borderId="7" fillId="4" fontId="31" numFmtId="0" xfId="0" applyAlignment="1" applyBorder="1" applyFont="1">
      <alignment horizontal="center" readingOrder="0"/>
    </xf>
    <xf borderId="7" fillId="4" fontId="33" numFmtId="0" xfId="0" applyAlignment="1" applyBorder="1" applyFont="1">
      <alignment horizontal="center" readingOrder="0"/>
    </xf>
    <xf borderId="7" fillId="4" fontId="33" numFmtId="3" xfId="0" applyAlignment="1" applyBorder="1" applyFont="1" applyNumberFormat="1">
      <alignment horizontal="center" readingOrder="0"/>
    </xf>
    <xf borderId="7" fillId="4" fontId="32" numFmtId="0" xfId="0" applyAlignment="1" applyBorder="1" applyFont="1">
      <alignment readingOrder="0"/>
    </xf>
    <xf borderId="7" fillId="4" fontId="7" numFmtId="0" xfId="0" applyAlignment="1" applyBorder="1" applyFont="1">
      <alignment horizontal="center" readingOrder="0"/>
    </xf>
    <xf borderId="7" fillId="4" fontId="7" numFmtId="0" xfId="0" applyAlignment="1" applyBorder="1" applyFont="1">
      <alignment readingOrder="0"/>
    </xf>
    <xf borderId="54" fillId="4" fontId="1" numFmtId="0" xfId="0" applyBorder="1" applyFont="1"/>
    <xf borderId="54" fillId="4" fontId="1" numFmtId="0" xfId="0" applyAlignment="1" applyBorder="1" applyFont="1">
      <alignment readingOrder="0"/>
    </xf>
    <xf borderId="55" fillId="0" fontId="18" numFmtId="0" xfId="0" applyBorder="1" applyFont="1"/>
    <xf borderId="56" fillId="0" fontId="18" numFmtId="0" xfId="0" applyBorder="1" applyFont="1"/>
    <xf borderId="7" fillId="4" fontId="30" numFmtId="0" xfId="0" applyAlignment="1" applyBorder="1" applyFont="1">
      <alignment readingOrder="0"/>
    </xf>
    <xf borderId="7" fillId="4" fontId="33" numFmtId="0" xfId="0" applyAlignment="1" applyBorder="1" applyFont="1">
      <alignment readingOrder="0"/>
    </xf>
    <xf borderId="7" fillId="4" fontId="10" numFmtId="0" xfId="0" applyAlignment="1" applyBorder="1" applyFont="1">
      <alignment horizontal="center" readingOrder="0"/>
    </xf>
    <xf borderId="7" fillId="4" fontId="34" numFmtId="3" xfId="0" applyAlignment="1" applyBorder="1" applyFont="1" applyNumberFormat="1">
      <alignment horizontal="center" readingOrder="0"/>
    </xf>
    <xf borderId="27" fillId="4" fontId="35" numFmtId="0" xfId="0" applyAlignment="1" applyBorder="1" applyFont="1">
      <alignment horizontal="center" readingOrder="0"/>
    </xf>
  </cellXfs>
  <cellStyles count="1">
    <cellStyle xfId="0" name="Normal" builtinId="0"/>
  </cellStyles>
  <dxfs count="5">
    <dxf>
      <font/>
      <fill>
        <patternFill patternType="solid">
          <fgColor rgb="FFB7E1CD"/>
          <bgColor rgb="FFB7E1CD"/>
        </patternFill>
      </fill>
      <border/>
    </dxf>
    <dxf>
      <font/>
      <fill>
        <patternFill patternType="none"/>
      </fill>
      <border/>
    </dxf>
    <dxf>
      <font/>
      <fill>
        <patternFill patternType="solid">
          <fgColor rgb="FF356854"/>
          <bgColor rgb="FF356854"/>
        </patternFill>
      </fill>
      <border/>
    </dxf>
    <dxf>
      <font/>
      <fill>
        <patternFill patternType="solid">
          <fgColor rgb="FFFFFFFF"/>
          <bgColor rgb="FFFFFFFF"/>
        </patternFill>
      </fill>
      <border/>
    </dxf>
    <dxf>
      <font/>
      <fill>
        <patternFill patternType="solid">
          <fgColor rgb="FFF8F9FA"/>
          <bgColor rgb="FFF8F9FA"/>
        </patternFill>
      </fill>
      <border/>
    </dxf>
  </dxfs>
  <tableStyles count="3">
    <tableStyle count="3" pivot="0" name="Detailed Cost Breakdown-style">
      <tableStyleElement dxfId="2" type="headerRow"/>
      <tableStyleElement dxfId="3" type="firstRowStripe"/>
      <tableStyleElement dxfId="4" type="secondRowStripe"/>
    </tableStyle>
    <tableStyle count="2" pivot="0" name="Detailed Cost Breakdown-style 2">
      <tableStyleElement dxfId="4" type="firstRowStripe"/>
      <tableStyleElement dxfId="3" type="secondRowStripe"/>
    </tableStyle>
    <tableStyle count="2" pivot="0" name="Detailed Cost Breakdown-style 3">
      <tableStyleElement dxfId="4" type="firstRowStripe"/>
      <tableStyleElement dxfId="3"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22</xdr:row>
      <xdr:rowOff>342900</xdr:rowOff>
    </xdr:from>
    <xdr:ext cx="4114800" cy="411480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561975</xdr:colOff>
      <xdr:row>34</xdr:row>
      <xdr:rowOff>180975</xdr:rowOff>
    </xdr:from>
    <xdr:ext cx="3086100" cy="3095625"/>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1:I200" displayName="Table1" name="Table1" id="1">
  <tableColumns count="9">
    <tableColumn name="l,o=.;" id="1"/>
    <tableColumn name="Category" id="2"/>
    <tableColumn name="Sub-Category" id="3"/>
    <tableColumn name="Cost Estimate (USD)" id="4"/>
    <tableColumn name="Notes" id="5"/>
    <tableColumn name="Main Category" id="6"/>
    <tableColumn name="2,5" id="7"/>
    <tableColumn name="(%)" id="8"/>
    <tableColumn name="Link to buy (IF)" id="9"/>
  </tableColumns>
  <tableStyleInfo name="Detailed Cost Breakdown-style" showColumnStripes="0" showFirstColumn="1" showLastColumn="1" showRowStripes="1"/>
</table>
</file>

<file path=xl/tables/table2.xml><?xml version="1.0" encoding="utf-8"?>
<table xmlns="http://schemas.openxmlformats.org/spreadsheetml/2006/main" headerRowCount="0" ref="A201:I201" displayName="Table_1" name="Table_1" id="2">
  <tableColumns count="9">
    <tableColumn name="Column1" id="1"/>
    <tableColumn name="Column2" id="2"/>
    <tableColumn name="Column3" id="3"/>
    <tableColumn name="Column4" id="4"/>
    <tableColumn name="Column5" id="5"/>
    <tableColumn name="Column6" id="6"/>
    <tableColumn name="Column7" id="7"/>
    <tableColumn name="Column8" id="8"/>
    <tableColumn name="Column9" id="9"/>
  </tableColumns>
  <tableStyleInfo name="Detailed Cost Breakdown-style 2" showColumnStripes="0" showFirstColumn="1" showLastColumn="1" showRowStripes="1"/>
</table>
</file>

<file path=xl/tables/table3.xml><?xml version="1.0" encoding="utf-8"?>
<table xmlns="http://schemas.openxmlformats.org/spreadsheetml/2006/main" headerRowCount="0" ref="G203:I203" displayName="Table_2" name="Table_2" id="3">
  <tableColumns count="3">
    <tableColumn name="Column1" id="1"/>
    <tableColumn name="Column2" id="2"/>
    <tableColumn name="Column3" id="3"/>
  </tableColumns>
  <tableStyleInfo name="Detailed Cost Breakdown-style 3"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sheng-bang.en.made-in-china.com/product/lQrRuPNAuXYa/China-Industrial-Grade-for-Gold-Mining-Sodium-and-Cyanide-Factory-Price.html?pv_id=1ijfpk9hvd33&amp;faw_id=1ijfptk544a1" TargetMode="External"/><Relationship Id="rId2" Type="http://schemas.openxmlformats.org/officeDocument/2006/relationships/hyperlink" Target="https://www.alibaba.com/product-detail/High-Adsorption-1000-1100-Iodine-Value_1601308561709.html?spm=a2700.galleryofferlist.normal_offer.d_title.a12a13a0EBXv7d" TargetMode="External"/><Relationship Id="rId3" Type="http://schemas.openxmlformats.org/officeDocument/2006/relationships/hyperlink" Target="https://laoyingwendi.en.made-in-china.com/product/CdMAcgTOwykb/China-Hot-Sales-Calcined-Lime-Quick-Lime-Powder-CaO-90-.html?pv_id=1ijg7vjm8298&amp;faw_id=1ijg80vpf40a" TargetMode="External"/><Relationship Id="rId4" Type="http://schemas.openxmlformats.org/officeDocument/2006/relationships/hyperlink" Target="https://www.alibaba.com/product-detail/Top-Quality-Hydrogen-35-50-in_1601039506111.html?spm=a2700.7724857.0.0.5044332fMvTHid" TargetMode="External"/><Relationship Id="rId13" Type="http://schemas.openxmlformats.org/officeDocument/2006/relationships/table" Target="../tables/table2.xml"/><Relationship Id="rId12" Type="http://schemas.openxmlformats.org/officeDocument/2006/relationships/table" Target="../tables/table1.xml"/><Relationship Id="rId14" Type="http://schemas.openxmlformats.org/officeDocument/2006/relationships/table" Target="../tables/table3.xml"/><Relationship Id="rId5" Type="http://schemas.openxmlformats.org/officeDocument/2006/relationships/hyperlink" Target="https://zf-sodiumhydroxide.en.made-in-china.com/product/EwmaMJtduHfU/China-Hot-Sale-Chemical-Sodium-Hydroxide-CAS-1310-73-2-From-Supplier.html?pv_id=1ijfvdhji23f&amp;faw_id=1ijg7sb7h5b9" TargetMode="External"/><Relationship Id="rId6" Type="http://schemas.openxmlformats.org/officeDocument/2006/relationships/hyperlink" Target="https://www.alibaba.com/product-detail/JIN-CHAN-easy-to-use-and_1601039879428.html?spm=a2700.galleryofferlist.normal_offer.d_title.70d113a012PYEn" TargetMode="External"/><Relationship Id="rId7" Type="http://schemas.openxmlformats.org/officeDocument/2006/relationships/hyperlink" Target="https://www.alibaba.com/product-detail/Municipal-Sludge-Dewatering-PAM-Flocculant-Cationic_1601203706153.html?spm=a2700.galleryofferlist.normal_offer.d_title.3f9c13a0mrSxtB" TargetMode="External"/><Relationship Id="rId8"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2.63" defaultRowHeight="15.0"/>
  <cols>
    <col customWidth="1" min="1" max="1" width="35.63"/>
    <col customWidth="1" min="2" max="2" width="40.75"/>
    <col customWidth="1" min="3" max="3" width="32.63"/>
    <col customWidth="1" min="4" max="4" width="22.88"/>
    <col customWidth="1" min="5" max="5" width="26.88"/>
    <col customWidth="1" min="6" max="6" width="15.88"/>
    <col customWidth="1" min="7" max="9" width="14.38"/>
  </cols>
  <sheetData>
    <row r="1">
      <c r="A1" s="1" t="s">
        <v>0</v>
      </c>
      <c r="B1" s="2" t="s">
        <v>1</v>
      </c>
      <c r="C1" s="2" t="s">
        <v>2</v>
      </c>
      <c r="D1" s="2" t="s">
        <v>3</v>
      </c>
      <c r="E1" s="2" t="s">
        <v>4</v>
      </c>
      <c r="F1" s="2" t="s">
        <v>5</v>
      </c>
      <c r="G1" s="2" t="s">
        <v>6</v>
      </c>
      <c r="H1" s="3" t="s">
        <v>7</v>
      </c>
      <c r="I1" s="4" t="s">
        <v>8</v>
      </c>
    </row>
    <row r="2" ht="15.75" customHeight="1">
      <c r="A2" s="5" t="s">
        <v>9</v>
      </c>
      <c r="B2" s="6"/>
      <c r="C2" s="6"/>
      <c r="D2" s="6"/>
      <c r="E2" s="6"/>
      <c r="F2" s="6"/>
      <c r="G2" s="7"/>
      <c r="H2" s="7"/>
      <c r="I2" s="8"/>
    </row>
    <row r="3" ht="15.75" customHeight="1">
      <c r="A3" s="9"/>
      <c r="B3" s="10" t="s">
        <v>9</v>
      </c>
      <c r="C3" s="11" t="s">
        <v>10</v>
      </c>
      <c r="D3" s="12">
        <v>2000.0</v>
      </c>
      <c r="E3" s="11" t="s">
        <v>11</v>
      </c>
      <c r="F3" s="13"/>
      <c r="G3" s="14"/>
      <c r="H3" s="14"/>
      <c r="I3" s="15"/>
    </row>
    <row r="4" ht="15.75" customHeight="1">
      <c r="A4" s="9"/>
      <c r="B4" s="10" t="s">
        <v>9</v>
      </c>
      <c r="C4" s="11" t="s">
        <v>12</v>
      </c>
      <c r="D4" s="16">
        <v>1400.0</v>
      </c>
      <c r="E4" s="11" t="s">
        <v>13</v>
      </c>
      <c r="F4" s="13"/>
      <c r="G4" s="17"/>
      <c r="H4" s="17"/>
      <c r="I4" s="18"/>
    </row>
    <row r="5" ht="15.75" customHeight="1">
      <c r="A5" s="9"/>
      <c r="B5" s="10" t="s">
        <v>9</v>
      </c>
      <c r="C5" s="11" t="s">
        <v>14</v>
      </c>
      <c r="D5" s="16">
        <v>38000.0</v>
      </c>
      <c r="E5" s="11" t="s">
        <v>15</v>
      </c>
      <c r="F5" s="13"/>
      <c r="G5" s="14"/>
      <c r="H5" s="14"/>
      <c r="I5" s="15"/>
    </row>
    <row r="6" ht="15.75" customHeight="1">
      <c r="A6" s="19"/>
      <c r="B6" s="20" t="s">
        <v>9</v>
      </c>
      <c r="C6" s="11" t="s">
        <v>16</v>
      </c>
      <c r="D6" s="21">
        <v>15000.0</v>
      </c>
      <c r="E6" s="22"/>
      <c r="F6" s="23"/>
      <c r="G6" s="24"/>
      <c r="H6" s="25"/>
      <c r="I6" s="26"/>
    </row>
    <row r="7">
      <c r="A7" s="19"/>
      <c r="B7" s="20" t="s">
        <v>9</v>
      </c>
      <c r="C7" s="11" t="s">
        <v>17</v>
      </c>
      <c r="D7" s="21">
        <v>1000.0</v>
      </c>
      <c r="E7" s="22"/>
      <c r="F7" s="27"/>
      <c r="G7" s="28"/>
      <c r="H7" s="29"/>
      <c r="I7" s="30"/>
    </row>
    <row r="8">
      <c r="A8" s="9"/>
      <c r="B8" s="10" t="s">
        <v>9</v>
      </c>
      <c r="C8" s="11" t="s">
        <v>18</v>
      </c>
      <c r="D8" s="12">
        <v>2800.0</v>
      </c>
      <c r="E8" s="11" t="s">
        <v>19</v>
      </c>
      <c r="F8" s="13"/>
      <c r="G8" s="31">
        <v>44200.0</v>
      </c>
      <c r="H8" s="32">
        <v>0.0088</v>
      </c>
      <c r="I8" s="33">
        <f>G8/D204*100</f>
        <v>0.8695192011</v>
      </c>
    </row>
    <row r="9">
      <c r="A9" s="5" t="s">
        <v>20</v>
      </c>
      <c r="B9" s="6"/>
      <c r="C9" s="6"/>
      <c r="D9" s="6"/>
      <c r="E9" s="6"/>
      <c r="F9" s="6"/>
      <c r="G9" s="34"/>
      <c r="H9" s="34"/>
      <c r="I9" s="35"/>
    </row>
    <row r="10">
      <c r="A10" s="9"/>
      <c r="B10" s="10" t="s">
        <v>21</v>
      </c>
      <c r="C10" s="11" t="s">
        <v>22</v>
      </c>
      <c r="D10" s="12">
        <v>378000.0</v>
      </c>
      <c r="E10" s="11" t="s">
        <v>23</v>
      </c>
      <c r="F10" s="11" t="s">
        <v>24</v>
      </c>
      <c r="G10" s="36"/>
      <c r="H10" s="36"/>
      <c r="I10" s="37"/>
    </row>
    <row r="11">
      <c r="A11" s="9"/>
      <c r="B11" s="10" t="s">
        <v>21</v>
      </c>
      <c r="C11" s="11" t="s">
        <v>25</v>
      </c>
      <c r="D11" s="16">
        <v>101600.0</v>
      </c>
      <c r="E11" s="11" t="s">
        <v>26</v>
      </c>
      <c r="F11" s="11" t="s">
        <v>24</v>
      </c>
      <c r="G11" s="38"/>
      <c r="H11" s="38"/>
      <c r="I11" s="39"/>
    </row>
    <row r="12">
      <c r="A12" s="9"/>
      <c r="B12" s="10" t="s">
        <v>21</v>
      </c>
      <c r="C12" s="11" t="s">
        <v>27</v>
      </c>
      <c r="D12" s="16">
        <v>137467.0</v>
      </c>
      <c r="E12" s="11"/>
      <c r="F12" s="11"/>
      <c r="G12" s="36"/>
      <c r="H12" s="36"/>
      <c r="I12" s="37"/>
    </row>
    <row r="13" ht="15.75" customHeight="1">
      <c r="A13" s="9"/>
      <c r="B13" s="10" t="s">
        <v>21</v>
      </c>
      <c r="C13" s="11" t="s">
        <v>28</v>
      </c>
      <c r="D13" s="16">
        <v>94532.0</v>
      </c>
      <c r="E13" s="11" t="s">
        <v>29</v>
      </c>
      <c r="F13" s="11" t="s">
        <v>24</v>
      </c>
      <c r="G13" s="38"/>
      <c r="H13" s="38"/>
      <c r="I13" s="39"/>
    </row>
    <row r="14" ht="15.75" customHeight="1">
      <c r="A14" s="40"/>
      <c r="B14" s="41" t="s">
        <v>21</v>
      </c>
      <c r="C14" s="11" t="s">
        <v>30</v>
      </c>
      <c r="D14" s="16">
        <v>30000.0</v>
      </c>
      <c r="E14" s="42"/>
      <c r="F14" s="43"/>
      <c r="G14" s="17"/>
      <c r="H14" s="17"/>
      <c r="I14" s="18"/>
    </row>
    <row r="15" ht="15.75" customHeight="1">
      <c r="A15" s="40"/>
      <c r="B15" s="41" t="s">
        <v>31</v>
      </c>
      <c r="C15" s="11" t="s">
        <v>32</v>
      </c>
      <c r="D15" s="16">
        <v>35000.0</v>
      </c>
      <c r="E15" s="44"/>
      <c r="F15" s="45"/>
      <c r="G15" s="14"/>
      <c r="H15" s="14"/>
      <c r="I15" s="15"/>
    </row>
    <row r="16" ht="15.75" customHeight="1">
      <c r="A16" s="40"/>
      <c r="B16" s="41"/>
      <c r="C16" s="11" t="s">
        <v>33</v>
      </c>
      <c r="D16" s="16">
        <v>300000.0</v>
      </c>
      <c r="E16" s="42"/>
      <c r="F16" s="43"/>
      <c r="G16" s="17"/>
      <c r="H16" s="17"/>
      <c r="I16" s="18"/>
    </row>
    <row r="17">
      <c r="A17" s="40"/>
      <c r="B17" s="41" t="s">
        <v>34</v>
      </c>
      <c r="C17" s="46" t="s">
        <v>35</v>
      </c>
      <c r="D17" s="47">
        <v>4828.0</v>
      </c>
      <c r="E17" s="44"/>
      <c r="F17" s="45"/>
      <c r="G17" s="14"/>
      <c r="H17" s="14"/>
      <c r="I17" s="15"/>
    </row>
    <row r="18" ht="15.75" customHeight="1">
      <c r="A18" s="40"/>
      <c r="B18" s="41" t="s">
        <v>34</v>
      </c>
      <c r="C18" s="46" t="s">
        <v>36</v>
      </c>
      <c r="D18" s="47">
        <v>26897.0</v>
      </c>
      <c r="E18" s="42"/>
      <c r="F18" s="43"/>
      <c r="G18" s="17"/>
      <c r="H18" s="17"/>
      <c r="I18" s="18"/>
    </row>
    <row r="19" ht="15.75" customHeight="1">
      <c r="A19" s="40"/>
      <c r="B19" s="41" t="s">
        <v>34</v>
      </c>
      <c r="C19" s="46" t="s">
        <v>36</v>
      </c>
      <c r="D19" s="47">
        <v>12745.0</v>
      </c>
      <c r="E19" s="44"/>
      <c r="F19" s="45"/>
      <c r="G19" s="14"/>
      <c r="H19" s="14"/>
      <c r="I19" s="15"/>
    </row>
    <row r="20" ht="15.75" customHeight="1">
      <c r="A20" s="40"/>
      <c r="B20" s="41" t="s">
        <v>34</v>
      </c>
      <c r="C20" s="46" t="s">
        <v>37</v>
      </c>
      <c r="D20" s="47">
        <v>91448.0</v>
      </c>
      <c r="E20" s="42"/>
      <c r="F20" s="43"/>
      <c r="G20" s="17"/>
      <c r="H20" s="17"/>
      <c r="I20" s="18"/>
    </row>
    <row r="21" ht="15.75" customHeight="1">
      <c r="A21" s="40"/>
      <c r="B21" s="41" t="s">
        <v>34</v>
      </c>
      <c r="C21" s="46" t="s">
        <v>38</v>
      </c>
      <c r="D21" s="47">
        <v>34345.0</v>
      </c>
      <c r="E21" s="44"/>
      <c r="F21" s="45"/>
      <c r="G21" s="14"/>
      <c r="H21" s="14"/>
      <c r="I21" s="15"/>
    </row>
    <row r="22" ht="15.75" customHeight="1">
      <c r="A22" s="40"/>
      <c r="B22" s="41" t="s">
        <v>34</v>
      </c>
      <c r="C22" s="46" t="s">
        <v>39</v>
      </c>
      <c r="D22" s="47">
        <v>18207.0</v>
      </c>
      <c r="E22" s="42"/>
      <c r="F22" s="43"/>
      <c r="G22" s="17"/>
      <c r="H22" s="17"/>
      <c r="I22" s="18"/>
    </row>
    <row r="23" ht="15.75" customHeight="1">
      <c r="A23" s="40"/>
      <c r="B23" s="41" t="s">
        <v>34</v>
      </c>
      <c r="C23" s="46" t="s">
        <v>39</v>
      </c>
      <c r="D23" s="47">
        <v>13048.0</v>
      </c>
      <c r="E23" s="44"/>
      <c r="F23" s="45"/>
      <c r="G23" s="14"/>
      <c r="H23" s="14"/>
      <c r="I23" s="15"/>
    </row>
    <row r="24" ht="15.75" customHeight="1">
      <c r="A24" s="40"/>
      <c r="B24" s="41" t="s">
        <v>34</v>
      </c>
      <c r="C24" s="46" t="s">
        <v>39</v>
      </c>
      <c r="D24" s="47">
        <v>12897.0</v>
      </c>
      <c r="E24" s="42"/>
      <c r="F24" s="43"/>
      <c r="G24" s="17"/>
      <c r="H24" s="17"/>
      <c r="I24" s="18"/>
    </row>
    <row r="25" ht="15.75" customHeight="1">
      <c r="A25" s="40"/>
      <c r="B25" s="41" t="s">
        <v>34</v>
      </c>
      <c r="C25" s="46" t="s">
        <v>40</v>
      </c>
      <c r="D25" s="47">
        <v>2745.0</v>
      </c>
      <c r="E25" s="44"/>
      <c r="F25" s="45"/>
      <c r="G25" s="14"/>
      <c r="H25" s="14"/>
      <c r="I25" s="15"/>
    </row>
    <row r="26" ht="15.75" customHeight="1">
      <c r="A26" s="40"/>
      <c r="B26" s="41" t="s">
        <v>34</v>
      </c>
      <c r="C26" s="46" t="s">
        <v>41</v>
      </c>
      <c r="D26" s="47">
        <v>2276.0</v>
      </c>
      <c r="E26" s="42"/>
      <c r="F26" s="43"/>
      <c r="G26" s="17"/>
      <c r="H26" s="17"/>
      <c r="I26" s="18"/>
    </row>
    <row r="27" ht="15.75" customHeight="1">
      <c r="A27" s="40"/>
      <c r="B27" s="41" t="s">
        <v>34</v>
      </c>
      <c r="C27" s="46" t="s">
        <v>42</v>
      </c>
      <c r="D27" s="47">
        <v>3448.0</v>
      </c>
      <c r="E27" s="44"/>
      <c r="F27" s="45"/>
      <c r="G27" s="14"/>
      <c r="H27" s="14"/>
      <c r="I27" s="15"/>
    </row>
    <row r="28" ht="15.75" customHeight="1">
      <c r="A28" s="40"/>
      <c r="B28" s="48"/>
      <c r="C28" s="11"/>
      <c r="D28" s="16"/>
      <c r="E28" s="42"/>
      <c r="F28" s="43"/>
      <c r="G28" s="17"/>
      <c r="H28" s="17"/>
      <c r="I28" s="18"/>
    </row>
    <row r="29" ht="15.75" customHeight="1">
      <c r="A29" s="40"/>
      <c r="B29" s="41" t="s">
        <v>43</v>
      </c>
      <c r="C29" s="46" t="s">
        <v>44</v>
      </c>
      <c r="D29" s="47">
        <v>5517.0</v>
      </c>
      <c r="E29" s="44"/>
      <c r="F29" s="45"/>
      <c r="G29" s="14"/>
      <c r="H29" s="14"/>
      <c r="I29" s="15"/>
    </row>
    <row r="30" ht="15.75" customHeight="1">
      <c r="A30" s="40"/>
      <c r="B30" s="41" t="s">
        <v>43</v>
      </c>
      <c r="C30" s="49" t="s">
        <v>45</v>
      </c>
      <c r="D30" s="47">
        <v>6621.0</v>
      </c>
      <c r="E30" s="42"/>
      <c r="F30" s="43"/>
      <c r="G30" s="17"/>
      <c r="H30" s="17"/>
      <c r="I30" s="18"/>
    </row>
    <row r="31" ht="15.75" customHeight="1">
      <c r="A31" s="40"/>
      <c r="B31" s="41" t="s">
        <v>43</v>
      </c>
      <c r="C31" s="46" t="s">
        <v>46</v>
      </c>
      <c r="D31" s="47">
        <v>11448.0</v>
      </c>
      <c r="E31" s="44"/>
      <c r="F31" s="45"/>
      <c r="G31" s="14"/>
      <c r="H31" s="14"/>
      <c r="I31" s="15"/>
    </row>
    <row r="32" ht="15.75" customHeight="1">
      <c r="A32" s="40"/>
      <c r="B32" s="41" t="s">
        <v>43</v>
      </c>
      <c r="C32" s="46" t="s">
        <v>47</v>
      </c>
      <c r="D32" s="47">
        <v>116690.0</v>
      </c>
      <c r="E32" s="42"/>
      <c r="F32" s="43"/>
      <c r="G32" s="17"/>
      <c r="H32" s="17"/>
      <c r="I32" s="18"/>
    </row>
    <row r="33" ht="15.75" customHeight="1">
      <c r="A33" s="40"/>
      <c r="B33" s="41" t="s">
        <v>43</v>
      </c>
      <c r="C33" s="46" t="s">
        <v>48</v>
      </c>
      <c r="D33" s="47">
        <v>4138.0</v>
      </c>
      <c r="E33" s="44"/>
      <c r="F33" s="45"/>
      <c r="G33" s="14"/>
      <c r="H33" s="14"/>
      <c r="I33" s="15"/>
    </row>
    <row r="34" ht="15.75" customHeight="1">
      <c r="A34" s="40"/>
      <c r="B34" s="41" t="s">
        <v>43</v>
      </c>
      <c r="C34" s="49" t="s">
        <v>49</v>
      </c>
      <c r="D34" s="47">
        <v>1793.0</v>
      </c>
      <c r="E34" s="42"/>
      <c r="F34" s="43"/>
      <c r="G34" s="17"/>
      <c r="H34" s="17"/>
      <c r="I34" s="18"/>
    </row>
    <row r="35" ht="15.75" customHeight="1">
      <c r="A35" s="40"/>
      <c r="B35" s="41" t="s">
        <v>43</v>
      </c>
      <c r="C35" s="46" t="s">
        <v>50</v>
      </c>
      <c r="D35" s="47">
        <v>1917.0</v>
      </c>
      <c r="E35" s="44"/>
      <c r="F35" s="45"/>
      <c r="G35" s="14"/>
      <c r="H35" s="14"/>
      <c r="I35" s="15"/>
    </row>
    <row r="36" ht="15.75" customHeight="1">
      <c r="A36" s="40"/>
      <c r="B36" s="41" t="s">
        <v>43</v>
      </c>
      <c r="C36" s="49" t="s">
        <v>49</v>
      </c>
      <c r="D36" s="47">
        <v>6621.0</v>
      </c>
      <c r="E36" s="42"/>
      <c r="F36" s="43"/>
      <c r="G36" s="17"/>
      <c r="H36" s="17"/>
      <c r="I36" s="18"/>
    </row>
    <row r="37" ht="15.75" customHeight="1">
      <c r="A37" s="40"/>
      <c r="B37" s="41" t="s">
        <v>43</v>
      </c>
      <c r="C37" s="46" t="s">
        <v>51</v>
      </c>
      <c r="D37" s="47">
        <v>3310.0</v>
      </c>
      <c r="E37" s="44"/>
      <c r="F37" s="45"/>
      <c r="G37" s="14"/>
      <c r="H37" s="14"/>
      <c r="I37" s="15"/>
    </row>
    <row r="38" ht="15.75" customHeight="1">
      <c r="A38" s="40"/>
      <c r="B38" s="41" t="s">
        <v>43</v>
      </c>
      <c r="C38" s="49" t="s">
        <v>52</v>
      </c>
      <c r="D38" s="47">
        <v>6207.0</v>
      </c>
      <c r="E38" s="42"/>
      <c r="F38" s="43"/>
      <c r="G38" s="17"/>
      <c r="H38" s="17"/>
      <c r="I38" s="18"/>
    </row>
    <row r="39" ht="15.75" customHeight="1">
      <c r="A39" s="40"/>
      <c r="B39" s="41" t="s">
        <v>43</v>
      </c>
      <c r="C39" s="46" t="s">
        <v>53</v>
      </c>
      <c r="D39" s="47">
        <v>111034.0</v>
      </c>
      <c r="E39" s="44"/>
      <c r="F39" s="45"/>
      <c r="G39" s="14"/>
      <c r="H39" s="14"/>
      <c r="I39" s="15"/>
    </row>
    <row r="40" ht="15.75" customHeight="1">
      <c r="A40" s="40"/>
      <c r="B40" s="41" t="s">
        <v>43</v>
      </c>
      <c r="C40" s="49" t="s">
        <v>49</v>
      </c>
      <c r="D40" s="47">
        <v>8110.0</v>
      </c>
      <c r="E40" s="42"/>
      <c r="F40" s="43"/>
      <c r="G40" s="17"/>
      <c r="H40" s="17"/>
      <c r="I40" s="18"/>
    </row>
    <row r="41" ht="15.75" customHeight="1">
      <c r="A41" s="40"/>
      <c r="B41" s="41" t="s">
        <v>43</v>
      </c>
      <c r="C41" s="46" t="s">
        <v>51</v>
      </c>
      <c r="D41" s="47">
        <v>4924.0</v>
      </c>
      <c r="E41" s="44"/>
      <c r="F41" s="45"/>
      <c r="G41" s="14"/>
      <c r="H41" s="14"/>
      <c r="I41" s="15"/>
    </row>
    <row r="42" ht="15.75" customHeight="1">
      <c r="A42" s="40"/>
      <c r="B42" s="41" t="s">
        <v>43</v>
      </c>
      <c r="C42" s="49" t="s">
        <v>52</v>
      </c>
      <c r="D42" s="47">
        <v>8083.0</v>
      </c>
      <c r="E42" s="42"/>
      <c r="F42" s="43"/>
      <c r="G42" s="17"/>
      <c r="H42" s="17"/>
      <c r="I42" s="18"/>
    </row>
    <row r="43" ht="15.75" customHeight="1">
      <c r="A43" s="40"/>
      <c r="B43" s="41" t="s">
        <v>43</v>
      </c>
      <c r="C43" s="46" t="s">
        <v>54</v>
      </c>
      <c r="D43" s="47">
        <v>1503.0</v>
      </c>
      <c r="E43" s="44"/>
      <c r="F43" s="45"/>
      <c r="G43" s="14"/>
      <c r="H43" s="14"/>
      <c r="I43" s="15"/>
    </row>
    <row r="44" ht="15.75" customHeight="1">
      <c r="A44" s="40"/>
      <c r="B44" s="41" t="s">
        <v>43</v>
      </c>
      <c r="C44" s="46" t="s">
        <v>55</v>
      </c>
      <c r="D44" s="47">
        <v>2262.0</v>
      </c>
      <c r="E44" s="42"/>
      <c r="F44" s="43"/>
      <c r="G44" s="17"/>
      <c r="H44" s="17"/>
      <c r="I44" s="18"/>
    </row>
    <row r="45" ht="15.75" customHeight="1">
      <c r="A45" s="40"/>
      <c r="B45" s="41" t="s">
        <v>43</v>
      </c>
      <c r="C45" s="46" t="s">
        <v>42</v>
      </c>
      <c r="D45" s="47">
        <v>3448.0</v>
      </c>
      <c r="E45" s="44"/>
      <c r="F45" s="45"/>
      <c r="G45" s="14"/>
      <c r="H45" s="14"/>
      <c r="I45" s="15"/>
    </row>
    <row r="46" ht="15.75" customHeight="1">
      <c r="A46" s="40"/>
      <c r="B46" s="10"/>
      <c r="C46" s="11"/>
      <c r="D46" s="16"/>
      <c r="E46" s="42"/>
      <c r="F46" s="43"/>
      <c r="G46" s="17">
        <f>SUM(D17:D45)</f>
        <v>526510</v>
      </c>
      <c r="H46" s="32">
        <v>0.1</v>
      </c>
      <c r="I46" s="18">
        <f>G46/D204*100</f>
        <v>10.35770485</v>
      </c>
    </row>
    <row r="47" ht="15.75" customHeight="1">
      <c r="A47" s="9"/>
      <c r="B47" s="41" t="s">
        <v>56</v>
      </c>
      <c r="C47" s="49" t="s">
        <v>57</v>
      </c>
      <c r="D47" s="47">
        <v>7310.0</v>
      </c>
      <c r="E47" s="11"/>
      <c r="F47" s="13"/>
      <c r="G47" s="14"/>
      <c r="H47" s="14"/>
      <c r="I47" s="15"/>
    </row>
    <row r="48" ht="15.75" customHeight="1">
      <c r="A48" s="50"/>
      <c r="B48" s="41" t="s">
        <v>56</v>
      </c>
      <c r="C48" s="51" t="s">
        <v>58</v>
      </c>
      <c r="D48" s="52"/>
      <c r="E48" s="53"/>
      <c r="F48" s="54"/>
      <c r="G48" s="17"/>
      <c r="H48" s="17"/>
      <c r="I48" s="18"/>
    </row>
    <row r="49" ht="15.75" customHeight="1">
      <c r="A49" s="50"/>
      <c r="B49" s="41" t="s">
        <v>56</v>
      </c>
      <c r="C49" s="46" t="s">
        <v>59</v>
      </c>
      <c r="D49" s="47">
        <v>33103.0</v>
      </c>
      <c r="E49" s="55"/>
      <c r="F49" s="56"/>
      <c r="G49" s="14"/>
      <c r="H49" s="14"/>
      <c r="I49" s="15"/>
    </row>
    <row r="50" ht="15.75" customHeight="1">
      <c r="A50" s="50"/>
      <c r="B50" s="41" t="s">
        <v>56</v>
      </c>
      <c r="C50" s="46" t="s">
        <v>60</v>
      </c>
      <c r="D50" s="47">
        <v>45793.0</v>
      </c>
      <c r="E50" s="53"/>
      <c r="F50" s="54"/>
      <c r="G50" s="17"/>
      <c r="H50" s="17"/>
      <c r="I50" s="18"/>
    </row>
    <row r="51" ht="15.75" customHeight="1">
      <c r="A51" s="50"/>
      <c r="B51" s="41" t="s">
        <v>56</v>
      </c>
      <c r="C51" s="46" t="s">
        <v>61</v>
      </c>
      <c r="D51" s="47">
        <v>37379.0</v>
      </c>
      <c r="E51" s="55"/>
      <c r="F51" s="56"/>
      <c r="G51" s="14"/>
      <c r="H51" s="14"/>
      <c r="I51" s="15"/>
    </row>
    <row r="52" ht="15.75" customHeight="1">
      <c r="A52" s="50"/>
      <c r="B52" s="41" t="s">
        <v>56</v>
      </c>
      <c r="C52" s="46" t="s">
        <v>62</v>
      </c>
      <c r="D52" s="47">
        <v>2041.0</v>
      </c>
      <c r="E52" s="53"/>
      <c r="F52" s="54"/>
      <c r="G52" s="17"/>
      <c r="H52" s="17"/>
      <c r="I52" s="18"/>
    </row>
    <row r="53" ht="15.75" customHeight="1">
      <c r="A53" s="50"/>
      <c r="B53" s="41" t="s">
        <v>56</v>
      </c>
      <c r="C53" s="46" t="s">
        <v>63</v>
      </c>
      <c r="D53" s="47">
        <v>2110.0</v>
      </c>
      <c r="E53" s="55"/>
      <c r="F53" s="56"/>
      <c r="G53" s="14"/>
      <c r="H53" s="14"/>
      <c r="I53" s="15"/>
    </row>
    <row r="54" ht="15.75" customHeight="1">
      <c r="A54" s="50"/>
      <c r="B54" s="41" t="s">
        <v>56</v>
      </c>
      <c r="C54" s="49" t="s">
        <v>64</v>
      </c>
      <c r="D54" s="47">
        <v>1917.0</v>
      </c>
      <c r="E54" s="53"/>
      <c r="F54" s="54"/>
      <c r="G54" s="17"/>
      <c r="H54" s="17"/>
      <c r="I54" s="18"/>
    </row>
    <row r="55" ht="15.75" customHeight="1">
      <c r="A55" s="50"/>
      <c r="B55" s="41" t="s">
        <v>56</v>
      </c>
      <c r="C55" s="49" t="s">
        <v>49</v>
      </c>
      <c r="D55" s="47">
        <v>3241.0</v>
      </c>
      <c r="E55" s="55"/>
      <c r="F55" s="56"/>
      <c r="G55" s="14"/>
      <c r="H55" s="14"/>
      <c r="I55" s="15"/>
    </row>
    <row r="56" ht="15.75" customHeight="1">
      <c r="A56" s="50"/>
      <c r="B56" s="41" t="s">
        <v>56</v>
      </c>
      <c r="C56" s="46" t="s">
        <v>65</v>
      </c>
      <c r="D56" s="47">
        <v>286207.0</v>
      </c>
      <c r="E56" s="53"/>
      <c r="F56" s="54"/>
      <c r="G56" s="17"/>
      <c r="H56" s="17"/>
      <c r="I56" s="18"/>
    </row>
    <row r="57" ht="15.75" customHeight="1">
      <c r="A57" s="50"/>
      <c r="B57" s="41" t="s">
        <v>56</v>
      </c>
      <c r="C57" s="46" t="s">
        <v>66</v>
      </c>
      <c r="D57" s="47">
        <v>4138.0</v>
      </c>
      <c r="E57" s="55"/>
      <c r="F57" s="56"/>
      <c r="G57" s="14"/>
      <c r="H57" s="14"/>
      <c r="I57" s="15"/>
    </row>
    <row r="58" ht="15.75" customHeight="1">
      <c r="A58" s="50"/>
      <c r="B58" s="41" t="s">
        <v>56</v>
      </c>
      <c r="C58" s="46" t="s">
        <v>67</v>
      </c>
      <c r="D58" s="47">
        <v>1779.0</v>
      </c>
      <c r="E58" s="53"/>
      <c r="F58" s="54"/>
      <c r="G58" s="17"/>
      <c r="H58" s="17"/>
      <c r="I58" s="18"/>
    </row>
    <row r="59" ht="15.75" customHeight="1">
      <c r="A59" s="50"/>
      <c r="B59" s="41" t="s">
        <v>56</v>
      </c>
      <c r="C59" s="49" t="s">
        <v>68</v>
      </c>
      <c r="D59" s="47">
        <v>26759.0</v>
      </c>
      <c r="E59" s="55"/>
      <c r="F59" s="56"/>
      <c r="G59" s="14"/>
      <c r="H59" s="14"/>
      <c r="I59" s="15"/>
    </row>
    <row r="60" ht="15.75" customHeight="1">
      <c r="A60" s="50"/>
      <c r="B60" s="41" t="s">
        <v>56</v>
      </c>
      <c r="C60" s="46" t="s">
        <v>69</v>
      </c>
      <c r="D60" s="47">
        <v>2703.0</v>
      </c>
      <c r="E60" s="53"/>
      <c r="F60" s="54"/>
      <c r="G60" s="17"/>
      <c r="H60" s="17"/>
      <c r="I60" s="18"/>
    </row>
    <row r="61" ht="15.75" customHeight="1">
      <c r="A61" s="50"/>
      <c r="B61" s="41" t="s">
        <v>56</v>
      </c>
      <c r="C61" s="46" t="s">
        <v>70</v>
      </c>
      <c r="D61" s="47">
        <v>1007.0</v>
      </c>
      <c r="E61" s="55"/>
      <c r="F61" s="56"/>
      <c r="G61" s="14"/>
      <c r="H61" s="14"/>
      <c r="I61" s="15"/>
    </row>
    <row r="62" ht="15.75" customHeight="1">
      <c r="A62" s="50"/>
      <c r="B62" s="41" t="s">
        <v>56</v>
      </c>
      <c r="C62" s="46" t="s">
        <v>71</v>
      </c>
      <c r="D62" s="47">
        <v>1738.0</v>
      </c>
      <c r="E62" s="53"/>
      <c r="F62" s="54"/>
      <c r="G62" s="17"/>
      <c r="H62" s="17"/>
      <c r="I62" s="18"/>
    </row>
    <row r="63" ht="15.75" customHeight="1">
      <c r="A63" s="50"/>
      <c r="B63" s="41"/>
      <c r="C63" s="55"/>
      <c r="D63" s="57"/>
      <c r="E63" s="55"/>
      <c r="F63" s="56"/>
      <c r="G63" s="14">
        <f>SUM(D47:D62)</f>
        <v>457225</v>
      </c>
      <c r="H63" s="58">
        <v>0.09</v>
      </c>
      <c r="I63" s="15">
        <f>G63/D204*100</f>
        <v>8.994703999</v>
      </c>
    </row>
    <row r="64" ht="15.75" customHeight="1">
      <c r="A64" s="50"/>
      <c r="B64" s="41" t="s">
        <v>72</v>
      </c>
      <c r="C64" s="46" t="s">
        <v>73</v>
      </c>
      <c r="D64" s="47">
        <v>93793.0</v>
      </c>
      <c r="E64" s="53"/>
      <c r="F64" s="54"/>
      <c r="G64" s="17"/>
      <c r="H64" s="17"/>
      <c r="I64" s="18"/>
    </row>
    <row r="65" ht="15.75" customHeight="1">
      <c r="A65" s="50"/>
      <c r="B65" s="41" t="s">
        <v>72</v>
      </c>
      <c r="C65" s="46" t="s">
        <v>74</v>
      </c>
      <c r="D65" s="52"/>
      <c r="E65" s="55"/>
      <c r="F65" s="56"/>
      <c r="G65" s="14"/>
      <c r="H65" s="14"/>
      <c r="I65" s="15"/>
    </row>
    <row r="66" ht="15.75" customHeight="1">
      <c r="A66" s="50"/>
      <c r="B66" s="41" t="s">
        <v>72</v>
      </c>
      <c r="C66" s="46" t="s">
        <v>75</v>
      </c>
      <c r="D66" s="52"/>
      <c r="E66" s="53"/>
      <c r="F66" s="54"/>
      <c r="G66" s="17"/>
      <c r="H66" s="17"/>
      <c r="I66" s="18"/>
    </row>
    <row r="67" ht="15.75" customHeight="1">
      <c r="A67" s="50"/>
      <c r="B67" s="41" t="s">
        <v>72</v>
      </c>
      <c r="C67" s="46" t="s">
        <v>76</v>
      </c>
      <c r="D67" s="52"/>
      <c r="E67" s="55"/>
      <c r="F67" s="56"/>
      <c r="G67" s="14"/>
      <c r="H67" s="14"/>
      <c r="I67" s="15"/>
    </row>
    <row r="68" ht="15.75" customHeight="1">
      <c r="A68" s="50"/>
      <c r="B68" s="41" t="s">
        <v>72</v>
      </c>
      <c r="C68" s="46" t="s">
        <v>77</v>
      </c>
      <c r="D68" s="52"/>
      <c r="E68" s="53"/>
      <c r="F68" s="54"/>
      <c r="G68" s="17"/>
      <c r="H68" s="17"/>
      <c r="I68" s="18"/>
    </row>
    <row r="69" ht="15.75" customHeight="1">
      <c r="A69" s="50"/>
      <c r="B69" s="41" t="s">
        <v>72</v>
      </c>
      <c r="C69" s="46" t="s">
        <v>78</v>
      </c>
      <c r="D69" s="52"/>
      <c r="E69" s="55"/>
      <c r="F69" s="56"/>
      <c r="G69" s="14"/>
      <c r="H69" s="14"/>
      <c r="I69" s="15"/>
    </row>
    <row r="70" ht="15.75" customHeight="1">
      <c r="A70" s="50"/>
      <c r="B70" s="41" t="s">
        <v>72</v>
      </c>
      <c r="C70" s="46" t="s">
        <v>79</v>
      </c>
      <c r="D70" s="52"/>
      <c r="E70" s="53"/>
      <c r="F70" s="54"/>
      <c r="G70" s="17"/>
      <c r="H70" s="17"/>
      <c r="I70" s="18"/>
    </row>
    <row r="71" ht="15.75" customHeight="1">
      <c r="A71" s="50"/>
      <c r="B71" s="41" t="s">
        <v>72</v>
      </c>
      <c r="C71" s="46" t="s">
        <v>80</v>
      </c>
      <c r="D71" s="52"/>
      <c r="E71" s="55"/>
      <c r="F71" s="56"/>
      <c r="G71" s="14"/>
      <c r="H71" s="14"/>
      <c r="I71" s="15"/>
    </row>
    <row r="72" ht="15.75" customHeight="1">
      <c r="A72" s="50"/>
      <c r="B72" s="41" t="s">
        <v>72</v>
      </c>
      <c r="C72" s="46" t="s">
        <v>81</v>
      </c>
      <c r="D72" s="52"/>
      <c r="E72" s="53"/>
      <c r="F72" s="54"/>
      <c r="G72" s="17"/>
      <c r="H72" s="17"/>
      <c r="I72" s="18"/>
    </row>
    <row r="73" ht="15.75" customHeight="1">
      <c r="A73" s="50"/>
      <c r="B73" s="41" t="s">
        <v>72</v>
      </c>
      <c r="C73" s="46" t="s">
        <v>82</v>
      </c>
      <c r="D73" s="52"/>
      <c r="E73" s="55"/>
      <c r="F73" s="56"/>
      <c r="G73" s="14"/>
      <c r="H73" s="14"/>
      <c r="I73" s="15"/>
    </row>
    <row r="74" ht="15.75" customHeight="1">
      <c r="A74" s="50"/>
      <c r="B74" s="41" t="s">
        <v>72</v>
      </c>
      <c r="C74" s="46" t="s">
        <v>83</v>
      </c>
      <c r="D74" s="52"/>
      <c r="E74" s="53"/>
      <c r="F74" s="54"/>
      <c r="G74" s="17"/>
      <c r="H74" s="17"/>
      <c r="I74" s="18"/>
    </row>
    <row r="75" ht="15.75" customHeight="1">
      <c r="A75" s="50"/>
      <c r="B75" s="41" t="s">
        <v>72</v>
      </c>
      <c r="C75" s="46" t="s">
        <v>84</v>
      </c>
      <c r="D75" s="52"/>
      <c r="E75" s="55"/>
      <c r="F75" s="56"/>
      <c r="G75" s="14"/>
      <c r="H75" s="14"/>
      <c r="I75" s="15"/>
    </row>
    <row r="76" ht="15.75" customHeight="1">
      <c r="A76" s="50"/>
      <c r="B76" s="41" t="s">
        <v>72</v>
      </c>
      <c r="C76" s="46" t="s">
        <v>85</v>
      </c>
      <c r="D76" s="52"/>
      <c r="E76" s="53"/>
      <c r="F76" s="54"/>
      <c r="G76" s="17"/>
      <c r="H76" s="17"/>
      <c r="I76" s="18"/>
    </row>
    <row r="77" ht="15.75" customHeight="1">
      <c r="A77" s="50"/>
      <c r="B77" s="41" t="s">
        <v>72</v>
      </c>
      <c r="C77" s="46" t="s">
        <v>86</v>
      </c>
      <c r="D77" s="47">
        <v>13034.0</v>
      </c>
      <c r="E77" s="55"/>
      <c r="F77" s="56"/>
      <c r="G77" s="14"/>
      <c r="H77" s="14"/>
      <c r="I77" s="15"/>
    </row>
    <row r="78" ht="15.75" customHeight="1">
      <c r="A78" s="50"/>
      <c r="B78" s="41" t="s">
        <v>72</v>
      </c>
      <c r="C78" s="46" t="s">
        <v>87</v>
      </c>
      <c r="D78" s="52"/>
      <c r="E78" s="53"/>
      <c r="F78" s="54"/>
      <c r="G78" s="17"/>
      <c r="H78" s="17"/>
      <c r="I78" s="18"/>
    </row>
    <row r="79" ht="15.75" customHeight="1">
      <c r="A79" s="50"/>
      <c r="B79" s="41" t="s">
        <v>72</v>
      </c>
      <c r="C79" s="46" t="s">
        <v>88</v>
      </c>
      <c r="D79" s="52"/>
      <c r="E79" s="55"/>
      <c r="F79" s="56"/>
      <c r="G79" s="14"/>
      <c r="H79" s="14"/>
      <c r="I79" s="15"/>
    </row>
    <row r="80" ht="15.75" customHeight="1">
      <c r="A80" s="50"/>
      <c r="B80" s="41" t="s">
        <v>72</v>
      </c>
      <c r="C80" s="46" t="s">
        <v>89</v>
      </c>
      <c r="D80" s="52"/>
      <c r="E80" s="53"/>
      <c r="F80" s="54"/>
      <c r="G80" s="17"/>
      <c r="H80" s="17"/>
      <c r="I80" s="18"/>
    </row>
    <row r="81" ht="15.75" customHeight="1">
      <c r="A81" s="50"/>
      <c r="B81" s="41" t="s">
        <v>72</v>
      </c>
      <c r="C81" s="46" t="s">
        <v>90</v>
      </c>
      <c r="D81" s="52"/>
      <c r="E81" s="55"/>
      <c r="F81" s="56"/>
      <c r="G81" s="14"/>
      <c r="H81" s="14"/>
      <c r="I81" s="15"/>
    </row>
    <row r="82" ht="15.75" customHeight="1">
      <c r="A82" s="50"/>
      <c r="B82" s="41" t="s">
        <v>72</v>
      </c>
      <c r="C82" s="46" t="s">
        <v>90</v>
      </c>
      <c r="D82" s="52"/>
      <c r="E82" s="53"/>
      <c r="F82" s="54"/>
      <c r="G82" s="17"/>
      <c r="H82" s="17"/>
      <c r="I82" s="18"/>
    </row>
    <row r="83" ht="15.75" customHeight="1">
      <c r="A83" s="50"/>
      <c r="B83" s="41" t="s">
        <v>72</v>
      </c>
      <c r="C83" s="46" t="s">
        <v>91</v>
      </c>
      <c r="D83" s="52"/>
      <c r="E83" s="55"/>
      <c r="F83" s="56"/>
      <c r="G83" s="14"/>
      <c r="H83" s="14"/>
      <c r="I83" s="15"/>
    </row>
    <row r="84" ht="15.75" customHeight="1">
      <c r="A84" s="50"/>
      <c r="B84" s="41" t="s">
        <v>72</v>
      </c>
      <c r="C84" s="46" t="s">
        <v>92</v>
      </c>
      <c r="D84" s="52"/>
      <c r="E84" s="53"/>
      <c r="F84" s="54"/>
      <c r="G84" s="17"/>
      <c r="H84" s="17"/>
      <c r="I84" s="18"/>
    </row>
    <row r="85" ht="15.75" customHeight="1">
      <c r="A85" s="50"/>
      <c r="B85" s="41" t="s">
        <v>72</v>
      </c>
      <c r="C85" s="46" t="s">
        <v>93</v>
      </c>
      <c r="D85" s="52"/>
      <c r="E85" s="55"/>
      <c r="F85" s="56"/>
      <c r="G85" s="14"/>
      <c r="H85" s="14"/>
      <c r="I85" s="15"/>
    </row>
    <row r="86" ht="15.75" customHeight="1">
      <c r="A86" s="50"/>
      <c r="B86" s="41" t="s">
        <v>72</v>
      </c>
      <c r="C86" s="46" t="s">
        <v>94</v>
      </c>
      <c r="D86" s="52"/>
      <c r="E86" s="53"/>
      <c r="F86" s="54"/>
      <c r="G86" s="17"/>
      <c r="H86" s="17"/>
      <c r="I86" s="18"/>
    </row>
    <row r="87" ht="15.75" customHeight="1">
      <c r="A87" s="50"/>
      <c r="B87" s="41" t="s">
        <v>72</v>
      </c>
      <c r="C87" s="46" t="s">
        <v>94</v>
      </c>
      <c r="D87" s="52"/>
      <c r="E87" s="55"/>
      <c r="F87" s="56"/>
      <c r="G87" s="14"/>
      <c r="H87" s="14"/>
      <c r="I87" s="15"/>
    </row>
    <row r="88" ht="15.75" customHeight="1">
      <c r="A88" s="50"/>
      <c r="B88" s="41" t="s">
        <v>72</v>
      </c>
      <c r="C88" s="46" t="s">
        <v>95</v>
      </c>
      <c r="D88" s="52"/>
      <c r="E88" s="53"/>
      <c r="F88" s="54"/>
      <c r="G88" s="17"/>
      <c r="H88" s="17"/>
      <c r="I88" s="18"/>
    </row>
    <row r="89" ht="15.75" customHeight="1">
      <c r="A89" s="50"/>
      <c r="B89" s="41" t="s">
        <v>72</v>
      </c>
      <c r="C89" s="46" t="s">
        <v>96</v>
      </c>
      <c r="D89" s="52"/>
      <c r="E89" s="55"/>
      <c r="F89" s="56"/>
      <c r="G89" s="14"/>
      <c r="H89" s="14"/>
      <c r="I89" s="15"/>
    </row>
    <row r="90" ht="15.75" customHeight="1">
      <c r="A90" s="50"/>
      <c r="B90" s="41" t="s">
        <v>72</v>
      </c>
      <c r="C90" s="46" t="s">
        <v>71</v>
      </c>
      <c r="D90" s="59"/>
      <c r="E90" s="53"/>
      <c r="F90" s="54"/>
      <c r="H90" s="25"/>
      <c r="I90" s="26"/>
    </row>
    <row r="91" ht="15.75" customHeight="1">
      <c r="A91" s="50"/>
      <c r="B91" s="41"/>
      <c r="C91" s="55"/>
      <c r="D91" s="60"/>
      <c r="E91" s="55"/>
      <c r="F91" s="56"/>
      <c r="G91" s="14">
        <f>SUM(D64:D89)</f>
        <v>106827</v>
      </c>
      <c r="H91" s="61">
        <v>0.021</v>
      </c>
      <c r="I91" s="15">
        <f>G91/D204*100</f>
        <v>2.101541351</v>
      </c>
    </row>
    <row r="92" ht="15.75" customHeight="1">
      <c r="A92" s="50"/>
      <c r="B92" s="41" t="s">
        <v>97</v>
      </c>
      <c r="C92" s="46" t="s">
        <v>65</v>
      </c>
      <c r="D92" s="47">
        <v>17793.0</v>
      </c>
      <c r="E92" s="53"/>
      <c r="F92" s="54"/>
      <c r="G92" s="17"/>
      <c r="H92" s="17"/>
      <c r="I92" s="18"/>
    </row>
    <row r="93" ht="15.75" customHeight="1">
      <c r="A93" s="50"/>
      <c r="B93" s="41" t="s">
        <v>97</v>
      </c>
      <c r="C93" s="49" t="s">
        <v>98</v>
      </c>
      <c r="D93" s="47">
        <v>16276.0</v>
      </c>
      <c r="E93" s="55"/>
      <c r="F93" s="56"/>
      <c r="G93" s="14"/>
      <c r="H93" s="14"/>
      <c r="I93" s="15"/>
    </row>
    <row r="94" ht="15.75" customHeight="1">
      <c r="A94" s="50"/>
      <c r="B94" s="41" t="s">
        <v>97</v>
      </c>
      <c r="C94" s="46" t="s">
        <v>99</v>
      </c>
      <c r="D94" s="47">
        <v>12414.0</v>
      </c>
      <c r="E94" s="53"/>
      <c r="F94" s="54"/>
      <c r="G94" s="17"/>
      <c r="H94" s="17"/>
      <c r="I94" s="18"/>
    </row>
    <row r="95" ht="15.75" customHeight="1">
      <c r="A95" s="50"/>
      <c r="B95" s="41" t="s">
        <v>97</v>
      </c>
      <c r="C95" s="46" t="s">
        <v>100</v>
      </c>
      <c r="D95" s="47">
        <v>159310.0</v>
      </c>
      <c r="E95" s="55"/>
      <c r="F95" s="56"/>
      <c r="G95" s="14"/>
      <c r="H95" s="14"/>
      <c r="I95" s="15"/>
    </row>
    <row r="96" ht="15.75" customHeight="1">
      <c r="A96" s="50"/>
      <c r="B96" s="41" t="s">
        <v>97</v>
      </c>
      <c r="C96" s="49" t="s">
        <v>101</v>
      </c>
      <c r="D96" s="47">
        <v>28414.0</v>
      </c>
      <c r="E96" s="53"/>
      <c r="F96" s="54"/>
      <c r="G96" s="17"/>
      <c r="H96" s="17"/>
      <c r="I96" s="18"/>
    </row>
    <row r="97" ht="15.75" customHeight="1">
      <c r="A97" s="50"/>
      <c r="B97" s="41" t="s">
        <v>97</v>
      </c>
      <c r="C97" s="46" t="s">
        <v>42</v>
      </c>
      <c r="D97" s="47">
        <v>1738.0</v>
      </c>
      <c r="E97" s="55"/>
      <c r="F97" s="56"/>
      <c r="G97" s="14"/>
      <c r="H97" s="14"/>
      <c r="I97" s="15"/>
    </row>
    <row r="98" ht="15.75" customHeight="1">
      <c r="A98" s="50"/>
      <c r="B98" s="41"/>
      <c r="C98" s="53"/>
      <c r="D98" s="60"/>
      <c r="E98" s="53"/>
      <c r="F98" s="54"/>
      <c r="G98" s="17">
        <f>SUM(D92:D97)</f>
        <v>235945</v>
      </c>
      <c r="H98" s="62">
        <v>0.047</v>
      </c>
      <c r="I98" s="18">
        <f>G98/D204*100</f>
        <v>4.641599726</v>
      </c>
    </row>
    <row r="99" ht="15.75" customHeight="1">
      <c r="A99" s="50"/>
      <c r="B99" s="41" t="s">
        <v>102</v>
      </c>
      <c r="C99" s="46" t="s">
        <v>103</v>
      </c>
      <c r="D99" s="47">
        <v>2759.0</v>
      </c>
      <c r="E99" s="55"/>
      <c r="F99" s="56"/>
      <c r="G99" s="14"/>
      <c r="H99" s="14"/>
      <c r="I99" s="15"/>
    </row>
    <row r="100" ht="15.75" customHeight="1">
      <c r="A100" s="50"/>
      <c r="B100" s="41" t="s">
        <v>102</v>
      </c>
      <c r="C100" s="46" t="s">
        <v>104</v>
      </c>
      <c r="D100" s="47">
        <v>2897.0</v>
      </c>
      <c r="E100" s="53"/>
      <c r="F100" s="54"/>
      <c r="G100" s="17"/>
      <c r="H100" s="17"/>
      <c r="I100" s="18"/>
    </row>
    <row r="101" ht="15.75" customHeight="1">
      <c r="A101" s="50"/>
      <c r="B101" s="41" t="s">
        <v>102</v>
      </c>
      <c r="C101" s="49" t="s">
        <v>57</v>
      </c>
      <c r="D101" s="47">
        <v>2207.0</v>
      </c>
      <c r="E101" s="55"/>
      <c r="F101" s="56"/>
      <c r="G101" s="14"/>
      <c r="H101" s="14"/>
      <c r="I101" s="15"/>
    </row>
    <row r="102" ht="15.75" customHeight="1">
      <c r="A102" s="50"/>
      <c r="B102" s="41" t="s">
        <v>102</v>
      </c>
      <c r="C102" s="46" t="s">
        <v>105</v>
      </c>
      <c r="D102" s="47">
        <v>1379.0</v>
      </c>
      <c r="E102" s="53"/>
      <c r="F102" s="54"/>
      <c r="G102" s="17"/>
      <c r="H102" s="17"/>
      <c r="I102" s="18"/>
    </row>
    <row r="103" ht="15.75" customHeight="1">
      <c r="A103" s="50"/>
      <c r="B103" s="41" t="s">
        <v>102</v>
      </c>
      <c r="C103" s="46" t="s">
        <v>106</v>
      </c>
      <c r="D103" s="47">
        <v>1241.0</v>
      </c>
      <c r="E103" s="55"/>
      <c r="F103" s="56"/>
      <c r="G103" s="14"/>
      <c r="H103" s="14"/>
      <c r="I103" s="15"/>
    </row>
    <row r="104" ht="15.75" customHeight="1">
      <c r="A104" s="50"/>
      <c r="B104" s="41" t="s">
        <v>102</v>
      </c>
      <c r="C104" s="46" t="s">
        <v>107</v>
      </c>
      <c r="D104" s="47">
        <v>497.0</v>
      </c>
      <c r="E104" s="53"/>
      <c r="F104" s="54"/>
      <c r="G104" s="17"/>
      <c r="H104" s="17"/>
      <c r="I104" s="18"/>
    </row>
    <row r="105" ht="15.75" customHeight="1">
      <c r="A105" s="50"/>
      <c r="B105" s="41" t="s">
        <v>102</v>
      </c>
      <c r="C105" s="46" t="s">
        <v>108</v>
      </c>
      <c r="D105" s="47">
        <v>993.0</v>
      </c>
      <c r="E105" s="55"/>
      <c r="F105" s="56"/>
      <c r="G105" s="14"/>
      <c r="H105" s="14"/>
      <c r="I105" s="15"/>
    </row>
    <row r="106" ht="15.75" customHeight="1">
      <c r="A106" s="50"/>
      <c r="B106" s="41" t="s">
        <v>102</v>
      </c>
      <c r="C106" s="46" t="s">
        <v>109</v>
      </c>
      <c r="D106" s="47">
        <v>538.0</v>
      </c>
      <c r="E106" s="53"/>
      <c r="F106" s="54"/>
      <c r="G106" s="17"/>
      <c r="H106" s="17"/>
      <c r="I106" s="18"/>
    </row>
    <row r="107" ht="15.75" customHeight="1">
      <c r="A107" s="50"/>
      <c r="B107" s="41" t="s">
        <v>102</v>
      </c>
      <c r="C107" s="46" t="s">
        <v>42</v>
      </c>
      <c r="D107" s="47">
        <v>1738.0</v>
      </c>
      <c r="E107" s="55"/>
      <c r="F107" s="56"/>
      <c r="G107" s="14"/>
      <c r="H107" s="14"/>
      <c r="I107" s="15"/>
    </row>
    <row r="108" ht="15.75" customHeight="1">
      <c r="A108" s="50"/>
      <c r="B108" s="41" t="s">
        <v>102</v>
      </c>
      <c r="C108" s="46" t="s">
        <v>110</v>
      </c>
      <c r="D108" s="47">
        <v>1048.0</v>
      </c>
      <c r="E108" s="53"/>
      <c r="F108" s="54"/>
      <c r="G108" s="17"/>
      <c r="H108" s="17"/>
      <c r="I108" s="18"/>
    </row>
    <row r="109" ht="15.75" customHeight="1">
      <c r="A109" s="50"/>
      <c r="B109" s="41" t="s">
        <v>102</v>
      </c>
      <c r="C109" s="46" t="s">
        <v>111</v>
      </c>
      <c r="D109" s="47">
        <v>50759.0</v>
      </c>
      <c r="E109" s="55"/>
      <c r="F109" s="56"/>
      <c r="G109" s="14"/>
      <c r="H109" s="14"/>
      <c r="I109" s="15"/>
    </row>
    <row r="110" ht="15.75" customHeight="1">
      <c r="A110" s="50"/>
      <c r="B110" s="41" t="s">
        <v>102</v>
      </c>
      <c r="C110" s="46" t="s">
        <v>112</v>
      </c>
      <c r="D110" s="47">
        <v>1048.0</v>
      </c>
      <c r="E110" s="53"/>
      <c r="F110" s="54"/>
      <c r="G110" s="17"/>
      <c r="H110" s="17"/>
      <c r="I110" s="18"/>
    </row>
    <row r="111" ht="15.75" customHeight="1">
      <c r="A111" s="50"/>
      <c r="B111" s="41"/>
      <c r="C111" s="55"/>
      <c r="D111" s="60"/>
      <c r="E111" s="55"/>
      <c r="F111" s="56"/>
      <c r="G111" s="14">
        <f>SUM(D99:D110)</f>
        <v>67104</v>
      </c>
      <c r="H111" s="61">
        <v>0.0134</v>
      </c>
      <c r="I111" s="15">
        <f>G111/D204*100</f>
        <v>1.320095395</v>
      </c>
    </row>
    <row r="112" ht="15.75" customHeight="1">
      <c r="A112" s="50"/>
      <c r="B112" s="41" t="s">
        <v>102</v>
      </c>
      <c r="C112" s="46" t="s">
        <v>65</v>
      </c>
      <c r="D112" s="47">
        <v>35448.0</v>
      </c>
      <c r="E112" s="53"/>
      <c r="F112" s="54"/>
      <c r="G112" s="17"/>
      <c r="H112" s="17"/>
      <c r="I112" s="18"/>
    </row>
    <row r="113" ht="15.75" customHeight="1">
      <c r="A113" s="50"/>
      <c r="B113" s="41" t="s">
        <v>102</v>
      </c>
      <c r="C113" s="49" t="s">
        <v>49</v>
      </c>
      <c r="D113" s="47">
        <v>6303.0</v>
      </c>
      <c r="E113" s="55"/>
      <c r="F113" s="56"/>
      <c r="G113" s="14"/>
      <c r="H113" s="14"/>
      <c r="I113" s="15"/>
    </row>
    <row r="114" ht="15.75" customHeight="1">
      <c r="A114" s="50"/>
      <c r="B114" s="41" t="s">
        <v>102</v>
      </c>
      <c r="C114" s="49" t="s">
        <v>113</v>
      </c>
      <c r="D114" s="47">
        <v>1379.0</v>
      </c>
      <c r="E114" s="53"/>
      <c r="F114" s="54"/>
      <c r="G114" s="17"/>
      <c r="H114" s="17"/>
      <c r="I114" s="18"/>
    </row>
    <row r="115" ht="15.75" customHeight="1">
      <c r="A115" s="50"/>
      <c r="B115" s="41" t="s">
        <v>102</v>
      </c>
      <c r="C115" s="49" t="s">
        <v>114</v>
      </c>
      <c r="D115" s="47">
        <v>1655.0</v>
      </c>
      <c r="E115" s="55"/>
      <c r="F115" s="56"/>
      <c r="G115" s="63">
        <f>SUM(D112:D115)</f>
        <v>44785</v>
      </c>
      <c r="H115" s="64"/>
      <c r="I115" s="65"/>
    </row>
    <row r="116" ht="15.75" customHeight="1">
      <c r="A116" s="50"/>
      <c r="B116" s="41"/>
      <c r="C116" s="53"/>
      <c r="D116" s="66"/>
      <c r="E116" s="53"/>
      <c r="F116" s="54"/>
      <c r="G116" s="67">
        <f>sum(D10:D115)</f>
        <v>2514995</v>
      </c>
      <c r="H116" s="32">
        <v>0.5</v>
      </c>
      <c r="I116" s="68">
        <f>G116/D204*100</f>
        <v>49.47593763</v>
      </c>
    </row>
    <row r="117" ht="15.75" customHeight="1">
      <c r="A117" s="69" t="s">
        <v>115</v>
      </c>
      <c r="B117" s="70"/>
      <c r="C117" s="71"/>
      <c r="D117" s="71"/>
      <c r="E117" s="71"/>
      <c r="F117" s="71"/>
      <c r="G117" s="34"/>
      <c r="H117" s="34"/>
      <c r="I117" s="35"/>
    </row>
    <row r="118" ht="15.75" customHeight="1">
      <c r="A118" s="9"/>
      <c r="B118" s="10" t="s">
        <v>116</v>
      </c>
      <c r="C118" s="11" t="s">
        <v>117</v>
      </c>
      <c r="D118" s="12">
        <v>1000.0</v>
      </c>
      <c r="E118" s="11" t="s">
        <v>118</v>
      </c>
      <c r="F118" s="11" t="s">
        <v>119</v>
      </c>
      <c r="G118" s="36"/>
      <c r="H118" s="36"/>
      <c r="I118" s="37"/>
    </row>
    <row r="119" ht="15.75" customHeight="1">
      <c r="A119" s="9"/>
      <c r="B119" s="20" t="s">
        <v>116</v>
      </c>
      <c r="C119" s="72" t="s">
        <v>120</v>
      </c>
      <c r="D119" s="73">
        <v>5000.0</v>
      </c>
      <c r="E119" s="72" t="s">
        <v>121</v>
      </c>
      <c r="F119" s="72" t="s">
        <v>119</v>
      </c>
      <c r="G119" s="74">
        <f>SUM(D118:D119)</f>
        <v>6000</v>
      </c>
      <c r="H119" s="75">
        <v>0.12</v>
      </c>
      <c r="I119" s="39">
        <f>G119/D204*100</f>
        <v>0.1180342807</v>
      </c>
    </row>
    <row r="120" ht="15.75" customHeight="1">
      <c r="A120" s="69" t="s">
        <v>122</v>
      </c>
      <c r="B120" s="70"/>
      <c r="C120" s="71"/>
      <c r="D120" s="71"/>
      <c r="E120" s="71"/>
      <c r="F120" s="71"/>
      <c r="G120" s="36"/>
      <c r="H120" s="76"/>
      <c r="I120" s="37"/>
    </row>
    <row r="121" ht="15.75" customHeight="1">
      <c r="A121" s="40"/>
      <c r="B121" s="41" t="s">
        <v>123</v>
      </c>
      <c r="C121" s="44" t="s">
        <v>124</v>
      </c>
      <c r="D121" s="77">
        <v>280000.0</v>
      </c>
      <c r="E121" s="72" t="s">
        <v>125</v>
      </c>
      <c r="F121" s="72"/>
      <c r="G121" s="38"/>
      <c r="H121" s="75"/>
      <c r="I121" s="78" t="s">
        <v>126</v>
      </c>
    </row>
    <row r="122" ht="15.75" customHeight="1">
      <c r="A122" s="40"/>
      <c r="B122" s="41" t="s">
        <v>123</v>
      </c>
      <c r="C122" s="42" t="s">
        <v>127</v>
      </c>
      <c r="D122" s="79">
        <v>16500.0</v>
      </c>
      <c r="E122" s="72" t="s">
        <v>128</v>
      </c>
      <c r="F122" s="72"/>
      <c r="G122" s="36"/>
      <c r="H122" s="76"/>
      <c r="I122" s="80" t="s">
        <v>129</v>
      </c>
    </row>
    <row r="123" ht="15.75" customHeight="1">
      <c r="A123" s="40"/>
      <c r="B123" s="41" t="s">
        <v>123</v>
      </c>
      <c r="C123" s="44" t="s">
        <v>130</v>
      </c>
      <c r="D123" s="77">
        <v>87600.0</v>
      </c>
      <c r="E123" s="72" t="s">
        <v>131</v>
      </c>
      <c r="F123" s="72"/>
      <c r="G123" s="38"/>
      <c r="H123" s="75"/>
      <c r="I123" s="78" t="s">
        <v>132</v>
      </c>
    </row>
    <row r="124" ht="15.75" customHeight="1">
      <c r="A124" s="40"/>
      <c r="B124" s="41" t="s">
        <v>123</v>
      </c>
      <c r="C124" s="42" t="s">
        <v>133</v>
      </c>
      <c r="D124" s="79">
        <v>27594.0</v>
      </c>
      <c r="E124" s="72" t="s">
        <v>134</v>
      </c>
      <c r="F124" s="72"/>
      <c r="G124" s="36"/>
      <c r="H124" s="76"/>
      <c r="I124" s="80" t="s">
        <v>135</v>
      </c>
    </row>
    <row r="125" ht="15.75" customHeight="1">
      <c r="A125" s="40"/>
      <c r="B125" s="41" t="s">
        <v>123</v>
      </c>
      <c r="C125" s="44" t="s">
        <v>136</v>
      </c>
      <c r="D125" s="77">
        <v>53655.0</v>
      </c>
      <c r="E125" s="72" t="s">
        <v>137</v>
      </c>
      <c r="F125" s="72"/>
      <c r="G125" s="38"/>
      <c r="H125" s="75"/>
      <c r="I125" s="78" t="s">
        <v>138</v>
      </c>
    </row>
    <row r="126" ht="15.75" customHeight="1">
      <c r="A126" s="40"/>
      <c r="B126" s="41" t="s">
        <v>123</v>
      </c>
      <c r="C126" s="42" t="s">
        <v>139</v>
      </c>
      <c r="D126" s="79">
        <v>112785.0</v>
      </c>
      <c r="E126" s="72" t="s">
        <v>137</v>
      </c>
      <c r="F126" s="72"/>
      <c r="G126" s="36"/>
      <c r="H126" s="76"/>
      <c r="I126" s="80" t="s">
        <v>140</v>
      </c>
    </row>
    <row r="127" ht="15.75" customHeight="1">
      <c r="A127" s="40"/>
      <c r="B127" s="41" t="s">
        <v>123</v>
      </c>
      <c r="C127" s="44" t="s">
        <v>141</v>
      </c>
      <c r="D127" s="77">
        <v>8800.0</v>
      </c>
      <c r="E127" s="72" t="s">
        <v>142</v>
      </c>
      <c r="F127" s="72"/>
      <c r="G127" s="38"/>
      <c r="H127" s="75"/>
      <c r="I127" s="78" t="s">
        <v>143</v>
      </c>
    </row>
    <row r="128" ht="15.75" customHeight="1">
      <c r="A128" s="19"/>
      <c r="B128" s="41" t="s">
        <v>123</v>
      </c>
      <c r="C128" s="72" t="s">
        <v>144</v>
      </c>
      <c r="D128" s="73">
        <v>350.0</v>
      </c>
      <c r="E128" s="72" t="s">
        <v>145</v>
      </c>
      <c r="F128" s="72"/>
      <c r="G128" s="81">
        <f>(SUM(D121:D128))</f>
        <v>587284</v>
      </c>
      <c r="H128" s="82">
        <v>0.11</v>
      </c>
      <c r="I128" s="37">
        <f>G128/D204*100</f>
        <v>11.55327408</v>
      </c>
    </row>
    <row r="129" ht="15.75" customHeight="1">
      <c r="A129" s="5" t="s">
        <v>146</v>
      </c>
      <c r="B129" s="6"/>
      <c r="C129" s="6"/>
      <c r="D129" s="6"/>
      <c r="E129" s="6"/>
      <c r="F129" s="6"/>
      <c r="G129" s="34"/>
      <c r="H129" s="34"/>
      <c r="I129" s="35"/>
    </row>
    <row r="130" ht="15.75" customHeight="1">
      <c r="A130" s="9"/>
      <c r="B130" s="10" t="s">
        <v>146</v>
      </c>
      <c r="C130" s="11" t="s">
        <v>147</v>
      </c>
      <c r="D130" s="12">
        <v>13253.0</v>
      </c>
      <c r="E130" s="11" t="s">
        <v>148</v>
      </c>
      <c r="F130" s="11" t="s">
        <v>149</v>
      </c>
      <c r="G130" s="36"/>
      <c r="H130" s="36"/>
      <c r="I130" s="37"/>
    </row>
    <row r="131" ht="15.75" customHeight="1">
      <c r="A131" s="9"/>
      <c r="B131" s="10" t="s">
        <v>146</v>
      </c>
      <c r="C131" s="11" t="s">
        <v>150</v>
      </c>
      <c r="D131" s="12">
        <v>15000.0</v>
      </c>
      <c r="E131" s="11" t="s">
        <v>151</v>
      </c>
      <c r="F131" s="13"/>
      <c r="G131" s="14"/>
      <c r="H131" s="14"/>
      <c r="I131" s="15"/>
    </row>
    <row r="132" ht="15.75" customHeight="1">
      <c r="A132" s="9"/>
      <c r="B132" s="10" t="s">
        <v>146</v>
      </c>
      <c r="C132" s="11" t="s">
        <v>152</v>
      </c>
      <c r="D132" s="16">
        <v>100000.0</v>
      </c>
      <c r="E132" s="11" t="s">
        <v>153</v>
      </c>
      <c r="F132" s="13"/>
      <c r="G132" s="17"/>
      <c r="H132" s="17"/>
      <c r="I132" s="18"/>
    </row>
    <row r="133" ht="15.75" customHeight="1">
      <c r="A133" s="9"/>
      <c r="B133" s="10" t="s">
        <v>146</v>
      </c>
      <c r="C133" s="11" t="s">
        <v>154</v>
      </c>
      <c r="D133" s="12">
        <v>5000.0</v>
      </c>
      <c r="E133" s="11" t="s">
        <v>155</v>
      </c>
      <c r="F133" s="13"/>
      <c r="G133" s="14"/>
      <c r="H133" s="14"/>
      <c r="I133" s="15"/>
    </row>
    <row r="134" ht="15.75" customHeight="1">
      <c r="A134" s="9"/>
      <c r="B134" s="10" t="s">
        <v>146</v>
      </c>
      <c r="C134" s="11" t="s">
        <v>156</v>
      </c>
      <c r="D134" s="12">
        <v>10000.0</v>
      </c>
      <c r="E134" s="11" t="s">
        <v>157</v>
      </c>
      <c r="F134" s="13"/>
      <c r="G134" s="17"/>
      <c r="H134" s="17"/>
      <c r="I134" s="18"/>
    </row>
    <row r="135" ht="15.75" customHeight="1">
      <c r="A135" s="83"/>
      <c r="B135" s="10" t="s">
        <v>158</v>
      </c>
      <c r="C135" s="11" t="s">
        <v>159</v>
      </c>
      <c r="D135" s="84">
        <v>2500.0</v>
      </c>
      <c r="E135" s="11" t="s">
        <v>160</v>
      </c>
      <c r="F135" s="22"/>
      <c r="H135" s="29"/>
      <c r="I135" s="30"/>
    </row>
    <row r="136" ht="15.75" customHeight="1">
      <c r="A136" s="83"/>
      <c r="B136" s="10" t="s">
        <v>146</v>
      </c>
      <c r="C136" s="11" t="s">
        <v>161</v>
      </c>
      <c r="D136" s="16">
        <v>1000.0</v>
      </c>
      <c r="E136" s="11" t="s">
        <v>162</v>
      </c>
      <c r="F136" s="13"/>
      <c r="G136" s="17"/>
      <c r="H136" s="17"/>
      <c r="I136" s="18"/>
    </row>
    <row r="137" ht="15.75" customHeight="1">
      <c r="A137" s="9"/>
      <c r="B137" s="10" t="s">
        <v>146</v>
      </c>
      <c r="C137" s="11" t="s">
        <v>163</v>
      </c>
      <c r="D137" s="16">
        <v>5000.0</v>
      </c>
      <c r="E137" s="11" t="s">
        <v>164</v>
      </c>
      <c r="F137" s="13"/>
      <c r="G137" s="14"/>
      <c r="H137" s="14"/>
      <c r="I137" s="15"/>
    </row>
    <row r="138" ht="15.75" customHeight="1">
      <c r="A138" s="9"/>
      <c r="B138" s="10" t="s">
        <v>146</v>
      </c>
      <c r="C138" s="11" t="s">
        <v>165</v>
      </c>
      <c r="D138" s="12">
        <v>1000.0</v>
      </c>
      <c r="E138" s="11" t="s">
        <v>166</v>
      </c>
      <c r="F138" s="13"/>
      <c r="G138" s="17"/>
      <c r="H138" s="17"/>
      <c r="I138" s="18"/>
    </row>
    <row r="139" ht="15.75" customHeight="1">
      <c r="A139" s="19"/>
      <c r="B139" s="20" t="s">
        <v>146</v>
      </c>
      <c r="C139" s="72" t="s">
        <v>167</v>
      </c>
      <c r="D139" s="85">
        <v>100.0</v>
      </c>
      <c r="E139" s="72" t="s">
        <v>168</v>
      </c>
      <c r="F139" s="86"/>
      <c r="G139" s="87">
        <f>sum(D130:D139)</f>
        <v>152853</v>
      </c>
      <c r="H139" s="61">
        <v>0.034</v>
      </c>
      <c r="I139" s="65">
        <f>G139/D204*100</f>
        <v>3.006982318</v>
      </c>
    </row>
    <row r="140" ht="15.75" customHeight="1">
      <c r="A140" s="5" t="s">
        <v>169</v>
      </c>
      <c r="B140" s="6"/>
      <c r="C140" s="6"/>
      <c r="D140" s="6"/>
      <c r="E140" s="6"/>
      <c r="F140" s="6"/>
      <c r="G140" s="7"/>
      <c r="H140" s="7"/>
      <c r="I140" s="8"/>
    </row>
    <row r="141" ht="15.75" customHeight="1">
      <c r="A141" s="9"/>
      <c r="B141" s="10" t="s">
        <v>169</v>
      </c>
      <c r="C141" s="11" t="s">
        <v>170</v>
      </c>
      <c r="D141" s="12">
        <v>15000.0</v>
      </c>
      <c r="E141" s="11" t="s">
        <v>171</v>
      </c>
      <c r="F141" s="11" t="s">
        <v>119</v>
      </c>
      <c r="G141" s="38"/>
      <c r="H141" s="38"/>
      <c r="I141" s="39"/>
    </row>
    <row r="142" ht="15.75" customHeight="1">
      <c r="A142" s="83"/>
      <c r="B142" s="10" t="s">
        <v>169</v>
      </c>
      <c r="C142" s="11" t="s">
        <v>172</v>
      </c>
      <c r="D142" s="16">
        <v>110000.0</v>
      </c>
      <c r="E142" s="11" t="s">
        <v>173</v>
      </c>
      <c r="F142" s="11" t="s">
        <v>169</v>
      </c>
      <c r="G142" s="36"/>
      <c r="H142" s="36"/>
      <c r="I142" s="37"/>
    </row>
    <row r="143" ht="15.75" customHeight="1">
      <c r="A143" s="9"/>
      <c r="B143" s="10" t="s">
        <v>169</v>
      </c>
      <c r="C143" s="11" t="s">
        <v>174</v>
      </c>
      <c r="D143" s="12">
        <v>25000.0</v>
      </c>
      <c r="E143" s="11" t="s">
        <v>175</v>
      </c>
      <c r="F143" s="11" t="s">
        <v>169</v>
      </c>
      <c r="G143" s="38"/>
      <c r="H143" s="38"/>
      <c r="I143" s="39"/>
    </row>
    <row r="144" ht="15.75" customHeight="1">
      <c r="A144" s="9"/>
      <c r="B144" s="10" t="s">
        <v>169</v>
      </c>
      <c r="C144" s="11" t="s">
        <v>176</v>
      </c>
      <c r="D144" s="16">
        <v>1000.0</v>
      </c>
      <c r="E144" s="11" t="s">
        <v>177</v>
      </c>
      <c r="F144" s="11" t="s">
        <v>169</v>
      </c>
      <c r="G144" s="36"/>
      <c r="H144" s="36"/>
      <c r="I144" s="37"/>
    </row>
    <row r="145" ht="15.75" customHeight="1">
      <c r="A145" s="88"/>
      <c r="B145" s="20" t="s">
        <v>169</v>
      </c>
      <c r="C145" s="72" t="s">
        <v>178</v>
      </c>
      <c r="D145" s="73">
        <v>100000.0</v>
      </c>
      <c r="E145" s="72" t="s">
        <v>179</v>
      </c>
      <c r="F145" s="72" t="s">
        <v>169</v>
      </c>
      <c r="G145" s="74">
        <f>sum(D141:D145)</f>
        <v>251000</v>
      </c>
      <c r="H145" s="89">
        <v>0.056</v>
      </c>
      <c r="I145" s="90">
        <f>G145/D204*100</f>
        <v>4.937767409</v>
      </c>
    </row>
    <row r="146" ht="15.75" customHeight="1">
      <c r="A146" s="5" t="s">
        <v>180</v>
      </c>
      <c r="B146" s="6"/>
      <c r="C146" s="6"/>
      <c r="D146" s="6"/>
      <c r="E146" s="6"/>
      <c r="F146" s="6"/>
      <c r="G146" s="7"/>
      <c r="H146" s="7"/>
      <c r="I146" s="8"/>
    </row>
    <row r="147" ht="15.75" customHeight="1">
      <c r="A147" s="9"/>
      <c r="B147" s="10" t="s">
        <v>180</v>
      </c>
      <c r="C147" s="11" t="s">
        <v>181</v>
      </c>
      <c r="D147" s="16">
        <v>5000.0</v>
      </c>
      <c r="E147" s="11" t="s">
        <v>182</v>
      </c>
      <c r="F147" s="11" t="s">
        <v>183</v>
      </c>
      <c r="G147" s="38"/>
      <c r="H147" s="38"/>
      <c r="I147" s="39"/>
    </row>
    <row r="148" ht="15.75" customHeight="1">
      <c r="A148" s="9"/>
      <c r="B148" s="10" t="s">
        <v>180</v>
      </c>
      <c r="C148" s="11" t="s">
        <v>184</v>
      </c>
      <c r="D148" s="16">
        <v>1000.0</v>
      </c>
      <c r="E148" s="11" t="s">
        <v>185</v>
      </c>
      <c r="F148" s="11" t="s">
        <v>183</v>
      </c>
      <c r="G148" s="36"/>
      <c r="H148" s="36"/>
      <c r="I148" s="37"/>
    </row>
    <row r="149" ht="15.75" customHeight="1">
      <c r="A149" s="9"/>
      <c r="B149" s="10" t="s">
        <v>180</v>
      </c>
      <c r="C149" s="11" t="s">
        <v>186</v>
      </c>
      <c r="D149" s="16">
        <v>1000.0</v>
      </c>
      <c r="E149" s="11" t="s">
        <v>187</v>
      </c>
      <c r="F149" s="11" t="s">
        <v>183</v>
      </c>
      <c r="G149" s="38"/>
      <c r="H149" s="38"/>
      <c r="I149" s="39"/>
    </row>
    <row r="150" ht="15.75" customHeight="1">
      <c r="A150" s="9"/>
      <c r="B150" s="10" t="s">
        <v>180</v>
      </c>
      <c r="C150" s="11" t="s">
        <v>188</v>
      </c>
      <c r="D150" s="16">
        <v>1000.0</v>
      </c>
      <c r="E150" s="11" t="s">
        <v>189</v>
      </c>
      <c r="F150" s="11" t="s">
        <v>183</v>
      </c>
      <c r="G150" s="36"/>
      <c r="H150" s="36"/>
      <c r="I150" s="37"/>
    </row>
    <row r="151" ht="15.75" customHeight="1">
      <c r="A151" s="9"/>
      <c r="B151" s="10" t="s">
        <v>180</v>
      </c>
      <c r="C151" s="11" t="s">
        <v>190</v>
      </c>
      <c r="D151" s="16">
        <v>1000.0</v>
      </c>
      <c r="E151" s="11" t="s">
        <v>191</v>
      </c>
      <c r="F151" s="11" t="s">
        <v>183</v>
      </c>
      <c r="G151" s="38"/>
      <c r="H151" s="38"/>
      <c r="I151" s="39"/>
    </row>
    <row r="152" ht="15.75" customHeight="1">
      <c r="A152" s="9"/>
      <c r="B152" s="10" t="s">
        <v>180</v>
      </c>
      <c r="C152" s="11" t="s">
        <v>192</v>
      </c>
      <c r="D152" s="16">
        <v>1000.0</v>
      </c>
      <c r="E152" s="11" t="s">
        <v>193</v>
      </c>
      <c r="F152" s="11" t="s">
        <v>183</v>
      </c>
      <c r="G152" s="36"/>
      <c r="H152" s="36"/>
      <c r="I152" s="37"/>
    </row>
    <row r="153" ht="15.75" customHeight="1">
      <c r="A153" s="9"/>
      <c r="B153" s="10" t="s">
        <v>180</v>
      </c>
      <c r="C153" s="11" t="s">
        <v>194</v>
      </c>
      <c r="D153" s="16">
        <v>500.0</v>
      </c>
      <c r="E153" s="11" t="s">
        <v>195</v>
      </c>
      <c r="F153" s="11" t="s">
        <v>183</v>
      </c>
      <c r="G153" s="38"/>
      <c r="H153" s="38"/>
      <c r="I153" s="39"/>
    </row>
    <row r="154" ht="15.75" customHeight="1">
      <c r="A154" s="9"/>
      <c r="B154" s="10" t="s">
        <v>180</v>
      </c>
      <c r="C154" s="11" t="s">
        <v>196</v>
      </c>
      <c r="D154" s="16">
        <v>100.0</v>
      </c>
      <c r="E154" s="11" t="s">
        <v>197</v>
      </c>
      <c r="F154" s="13"/>
      <c r="G154" s="17"/>
      <c r="H154" s="17"/>
      <c r="I154" s="18"/>
    </row>
    <row r="155" ht="15.75" customHeight="1">
      <c r="A155" s="9"/>
      <c r="B155" s="10" t="s">
        <v>180</v>
      </c>
      <c r="C155" s="11" t="s">
        <v>198</v>
      </c>
      <c r="D155" s="16">
        <v>5000.0</v>
      </c>
      <c r="E155" s="11" t="s">
        <v>199</v>
      </c>
      <c r="F155" s="13"/>
      <c r="G155" s="14"/>
      <c r="H155" s="14"/>
      <c r="I155" s="15"/>
    </row>
    <row r="156" ht="15.75" customHeight="1">
      <c r="A156" s="40"/>
      <c r="B156" s="41" t="s">
        <v>180</v>
      </c>
      <c r="C156" s="42" t="s">
        <v>200</v>
      </c>
      <c r="D156" s="91">
        <v>2000.0</v>
      </c>
      <c r="E156" s="42" t="s">
        <v>201</v>
      </c>
      <c r="F156" s="43"/>
      <c r="G156" s="17"/>
      <c r="H156" s="31"/>
      <c r="I156" s="33"/>
    </row>
    <row r="157" ht="15.75" customHeight="1">
      <c r="A157" s="19"/>
      <c r="B157" s="20" t="s">
        <v>180</v>
      </c>
      <c r="C157" s="72" t="s">
        <v>202</v>
      </c>
      <c r="D157" s="85">
        <v>500.0</v>
      </c>
      <c r="E157" s="72" t="s">
        <v>203</v>
      </c>
      <c r="F157" s="86"/>
      <c r="G157" s="14">
        <f>(SUM(D147:D157))</f>
        <v>18100</v>
      </c>
      <c r="H157" s="63">
        <v>0.36</v>
      </c>
      <c r="I157" s="65">
        <f>G157/D204*100</f>
        <v>0.3560700801</v>
      </c>
    </row>
    <row r="158" ht="15.75" customHeight="1">
      <c r="A158" s="5" t="s">
        <v>204</v>
      </c>
      <c r="B158" s="92"/>
      <c r="C158" s="92"/>
      <c r="D158" s="92"/>
      <c r="E158" s="92"/>
      <c r="F158" s="6"/>
      <c r="G158" s="7"/>
      <c r="H158" s="7"/>
      <c r="I158" s="8"/>
    </row>
    <row r="159" ht="15.75" customHeight="1">
      <c r="A159" s="83"/>
      <c r="B159" s="10" t="s">
        <v>204</v>
      </c>
      <c r="C159" s="11" t="s">
        <v>205</v>
      </c>
      <c r="D159" s="12">
        <v>5000.0</v>
      </c>
      <c r="E159" s="11" t="s">
        <v>206</v>
      </c>
      <c r="F159" s="11" t="s">
        <v>207</v>
      </c>
      <c r="G159" s="38"/>
      <c r="H159" s="38"/>
      <c r="I159" s="39"/>
    </row>
    <row r="160" ht="15.75" customHeight="1">
      <c r="A160" s="83"/>
      <c r="B160" s="10" t="s">
        <v>204</v>
      </c>
      <c r="C160" s="11" t="s">
        <v>208</v>
      </c>
      <c r="D160" s="12">
        <v>950.0</v>
      </c>
      <c r="E160" s="11" t="s">
        <v>209</v>
      </c>
      <c r="F160" s="11" t="s">
        <v>207</v>
      </c>
      <c r="G160" s="36"/>
      <c r="H160" s="36"/>
      <c r="I160" s="37"/>
    </row>
    <row r="161" ht="15.75" customHeight="1">
      <c r="A161" s="83"/>
      <c r="B161" s="10" t="s">
        <v>204</v>
      </c>
      <c r="C161" s="11" t="s">
        <v>210</v>
      </c>
      <c r="D161" s="12">
        <v>675.0</v>
      </c>
      <c r="E161" s="11" t="s">
        <v>211</v>
      </c>
      <c r="F161" s="11" t="s">
        <v>207</v>
      </c>
      <c r="G161" s="38"/>
      <c r="H161" s="38"/>
      <c r="I161" s="39"/>
    </row>
    <row r="162" ht="15.75" customHeight="1">
      <c r="A162" s="83"/>
      <c r="B162" s="10" t="s">
        <v>204</v>
      </c>
      <c r="C162" s="11" t="s">
        <v>212</v>
      </c>
      <c r="D162" s="12">
        <v>850.0</v>
      </c>
      <c r="E162" s="11" t="s">
        <v>213</v>
      </c>
      <c r="F162" s="11" t="s">
        <v>207</v>
      </c>
      <c r="G162" s="36"/>
      <c r="H162" s="36"/>
      <c r="I162" s="37"/>
    </row>
    <row r="163" ht="15.75" customHeight="1">
      <c r="A163" s="88"/>
      <c r="B163" s="20" t="s">
        <v>204</v>
      </c>
      <c r="C163" s="72" t="s">
        <v>214</v>
      </c>
      <c r="D163" s="73">
        <v>472.0</v>
      </c>
      <c r="E163" s="72" t="s">
        <v>215</v>
      </c>
      <c r="F163" s="72" t="s">
        <v>207</v>
      </c>
      <c r="G163" s="74">
        <f>SUM(D159:D163)</f>
        <v>7947</v>
      </c>
      <c r="H163" s="75">
        <v>0.15</v>
      </c>
      <c r="I163" s="39">
        <f>sum(G163/D204*100)</f>
        <v>0.1563364048</v>
      </c>
    </row>
    <row r="164" ht="15.75" customHeight="1">
      <c r="A164" s="5" t="s">
        <v>216</v>
      </c>
      <c r="B164" s="92"/>
      <c r="C164" s="92"/>
      <c r="D164" s="92"/>
      <c r="E164" s="92"/>
      <c r="F164" s="6"/>
      <c r="G164" s="7"/>
      <c r="H164" s="7"/>
      <c r="I164" s="8"/>
    </row>
    <row r="165" ht="15.75" customHeight="1">
      <c r="A165" s="83"/>
      <c r="B165" s="10" t="s">
        <v>216</v>
      </c>
      <c r="C165" s="11" t="s">
        <v>196</v>
      </c>
      <c r="D165" s="12">
        <v>12000.0</v>
      </c>
      <c r="E165" s="11" t="s">
        <v>217</v>
      </c>
      <c r="F165" s="11" t="s">
        <v>216</v>
      </c>
      <c r="G165" s="38"/>
      <c r="H165" s="38"/>
      <c r="I165" s="39"/>
    </row>
    <row r="166" ht="15.75" customHeight="1">
      <c r="A166" s="83"/>
      <c r="B166" s="10" t="s">
        <v>216</v>
      </c>
      <c r="C166" s="11" t="s">
        <v>218</v>
      </c>
      <c r="D166" s="12">
        <v>10000.0</v>
      </c>
      <c r="E166" s="11" t="s">
        <v>219</v>
      </c>
      <c r="F166" s="11" t="s">
        <v>216</v>
      </c>
      <c r="G166" s="36"/>
      <c r="H166" s="36"/>
      <c r="I166" s="37"/>
    </row>
    <row r="167" ht="15.75" customHeight="1">
      <c r="A167" s="88"/>
      <c r="B167" s="20" t="s">
        <v>216</v>
      </c>
      <c r="C167" s="72" t="s">
        <v>220</v>
      </c>
      <c r="D167" s="73">
        <v>10000.0</v>
      </c>
      <c r="E167" s="72" t="s">
        <v>221</v>
      </c>
      <c r="F167" s="72" t="s">
        <v>216</v>
      </c>
      <c r="G167" s="74">
        <f>sum(D165:D167)</f>
        <v>32000</v>
      </c>
      <c r="H167" s="75">
        <v>0.82</v>
      </c>
      <c r="I167" s="39">
        <f>sum(G167/D204*100)</f>
        <v>0.6295161637</v>
      </c>
    </row>
    <row r="168" ht="15.75" customHeight="1">
      <c r="A168" s="5" t="s">
        <v>222</v>
      </c>
      <c r="B168" s="92"/>
      <c r="C168" s="92"/>
      <c r="D168" s="92"/>
      <c r="E168" s="92"/>
      <c r="F168" s="6"/>
      <c r="G168" s="7"/>
      <c r="H168" s="7"/>
      <c r="I168" s="8"/>
    </row>
    <row r="169" ht="15.75" customHeight="1">
      <c r="A169" s="83"/>
      <c r="B169" s="10" t="s">
        <v>222</v>
      </c>
      <c r="C169" s="11" t="s">
        <v>223</v>
      </c>
      <c r="D169" s="12">
        <v>8500.0</v>
      </c>
      <c r="E169" s="11" t="s">
        <v>224</v>
      </c>
      <c r="F169" s="11" t="s">
        <v>222</v>
      </c>
      <c r="G169" s="38"/>
      <c r="H169" s="38"/>
      <c r="I169" s="39"/>
    </row>
    <row r="170" ht="15.75" customHeight="1">
      <c r="A170" s="83"/>
      <c r="B170" s="10" t="s">
        <v>222</v>
      </c>
      <c r="C170" s="11" t="s">
        <v>225</v>
      </c>
      <c r="D170" s="12">
        <v>25000.0</v>
      </c>
      <c r="E170" s="11" t="s">
        <v>226</v>
      </c>
      <c r="F170" s="11" t="s">
        <v>222</v>
      </c>
      <c r="G170" s="36"/>
      <c r="H170" s="36"/>
      <c r="I170" s="37"/>
    </row>
    <row r="171" ht="15.75" customHeight="1">
      <c r="A171" s="88"/>
      <c r="B171" s="20" t="s">
        <v>222</v>
      </c>
      <c r="C171" s="72" t="s">
        <v>227</v>
      </c>
      <c r="D171" s="73">
        <v>15000.0</v>
      </c>
      <c r="E171" s="72" t="s">
        <v>228</v>
      </c>
      <c r="F171" s="72" t="s">
        <v>222</v>
      </c>
      <c r="G171" s="74">
        <f>(SUM(D169:D171))</f>
        <v>48500</v>
      </c>
      <c r="H171" s="75">
        <v>1.28</v>
      </c>
      <c r="I171" s="39">
        <f>sum(G171/D204*100)</f>
        <v>0.9541104356</v>
      </c>
    </row>
    <row r="172" ht="15.75" customHeight="1">
      <c r="A172" s="5" t="s">
        <v>229</v>
      </c>
      <c r="B172" s="92"/>
      <c r="C172" s="92"/>
      <c r="D172" s="92"/>
      <c r="E172" s="92"/>
      <c r="F172" s="6"/>
      <c r="G172" s="7"/>
      <c r="H172" s="7"/>
      <c r="I172" s="8"/>
    </row>
    <row r="173" ht="15.75" customHeight="1">
      <c r="A173" s="83"/>
      <c r="B173" s="10" t="s">
        <v>229</v>
      </c>
      <c r="C173" s="11" t="s">
        <v>230</v>
      </c>
      <c r="D173" s="12">
        <v>1776.0</v>
      </c>
      <c r="E173" s="11" t="s">
        <v>231</v>
      </c>
      <c r="F173" s="11" t="s">
        <v>229</v>
      </c>
      <c r="G173" s="38"/>
      <c r="H173" s="38"/>
      <c r="I173" s="39"/>
    </row>
    <row r="174" ht="15.75" customHeight="1">
      <c r="A174" s="83"/>
      <c r="B174" s="10" t="s">
        <v>229</v>
      </c>
      <c r="C174" s="11" t="s">
        <v>232</v>
      </c>
      <c r="D174" s="12">
        <v>1257.0</v>
      </c>
      <c r="E174" s="11" t="s">
        <v>233</v>
      </c>
      <c r="F174" s="11" t="s">
        <v>229</v>
      </c>
      <c r="G174" s="36"/>
      <c r="H174" s="36"/>
      <c r="I174" s="37"/>
    </row>
    <row r="175" ht="15.75" customHeight="1">
      <c r="A175" s="83"/>
      <c r="B175" s="10" t="s">
        <v>229</v>
      </c>
      <c r="C175" s="11" t="s">
        <v>234</v>
      </c>
      <c r="D175" s="12">
        <v>2650.0</v>
      </c>
      <c r="E175" s="11" t="s">
        <v>235</v>
      </c>
      <c r="F175" s="11" t="s">
        <v>229</v>
      </c>
      <c r="G175" s="38"/>
      <c r="H175" s="38"/>
      <c r="I175" s="39"/>
    </row>
    <row r="176" ht="15.75" customHeight="1">
      <c r="A176" s="88"/>
      <c r="B176" s="20" t="s">
        <v>229</v>
      </c>
      <c r="C176" s="72" t="s">
        <v>236</v>
      </c>
      <c r="D176" s="73">
        <v>1200.0</v>
      </c>
      <c r="E176" s="72" t="s">
        <v>237</v>
      </c>
      <c r="F176" s="72" t="s">
        <v>229</v>
      </c>
      <c r="G176" s="81">
        <f>SUM(D173:D176)</f>
        <v>6883</v>
      </c>
      <c r="H176" s="93">
        <v>0.0013</v>
      </c>
      <c r="I176" s="37">
        <f>G176/D204*100</f>
        <v>0.1354049923</v>
      </c>
    </row>
    <row r="177" ht="15.75" customHeight="1">
      <c r="A177" s="5" t="s">
        <v>238</v>
      </c>
      <c r="B177" s="92"/>
      <c r="C177" s="92"/>
      <c r="D177" s="92"/>
      <c r="E177" s="92"/>
      <c r="F177" s="6"/>
      <c r="G177" s="34"/>
      <c r="H177" s="34"/>
      <c r="I177" s="35"/>
    </row>
    <row r="178" ht="15.75" customHeight="1">
      <c r="A178" s="83"/>
      <c r="B178" s="10" t="s">
        <v>238</v>
      </c>
      <c r="C178" s="11" t="s">
        <v>239</v>
      </c>
      <c r="D178" s="12">
        <v>1567.0</v>
      </c>
      <c r="E178" s="11" t="s">
        <v>240</v>
      </c>
      <c r="F178" s="11" t="s">
        <v>238</v>
      </c>
      <c r="G178" s="36"/>
      <c r="H178" s="36"/>
      <c r="I178" s="37"/>
    </row>
    <row r="179" ht="15.75" customHeight="1">
      <c r="A179" s="88"/>
      <c r="B179" s="20" t="s">
        <v>238</v>
      </c>
      <c r="C179" s="72" t="s">
        <v>241</v>
      </c>
      <c r="D179" s="73">
        <v>680.0</v>
      </c>
      <c r="E179" s="72" t="s">
        <v>242</v>
      </c>
      <c r="F179" s="72" t="s">
        <v>238</v>
      </c>
      <c r="G179" s="74">
        <f>SUM(D178:D179)</f>
        <v>2247</v>
      </c>
      <c r="H179" s="75">
        <v>0.045</v>
      </c>
      <c r="I179" s="39">
        <f>sum(G179/D204*100)</f>
        <v>0.04420383812</v>
      </c>
    </row>
    <row r="180" ht="15.75" customHeight="1">
      <c r="A180" s="5" t="s">
        <v>243</v>
      </c>
      <c r="B180" s="92"/>
      <c r="C180" s="92"/>
      <c r="D180" s="92"/>
      <c r="E180" s="92"/>
      <c r="F180" s="6"/>
      <c r="G180" s="7"/>
      <c r="H180" s="7"/>
      <c r="I180" s="8"/>
    </row>
    <row r="181" ht="15.75" customHeight="1">
      <c r="A181" s="83"/>
      <c r="B181" s="10" t="s">
        <v>243</v>
      </c>
      <c r="C181" s="11" t="s">
        <v>244</v>
      </c>
      <c r="D181" s="12">
        <v>10260.0</v>
      </c>
      <c r="E181" s="11" t="s">
        <v>245</v>
      </c>
      <c r="F181" s="13"/>
      <c r="G181" s="14"/>
      <c r="H181" s="14"/>
      <c r="I181" s="15"/>
    </row>
    <row r="182" ht="15.75" customHeight="1">
      <c r="A182" s="9"/>
      <c r="B182" s="10" t="s">
        <v>243</v>
      </c>
      <c r="C182" s="11" t="s">
        <v>246</v>
      </c>
      <c r="D182" s="12">
        <v>8000.0</v>
      </c>
      <c r="E182" s="11" t="s">
        <v>247</v>
      </c>
      <c r="F182" s="13"/>
      <c r="G182" s="17"/>
      <c r="H182" s="17"/>
      <c r="I182" s="18"/>
    </row>
    <row r="183" ht="15.75" customHeight="1">
      <c r="A183" s="40"/>
      <c r="B183" s="41" t="s">
        <v>243</v>
      </c>
      <c r="C183" s="44" t="s">
        <v>248</v>
      </c>
      <c r="D183" s="77">
        <v>240000.0</v>
      </c>
      <c r="E183" s="44"/>
      <c r="F183" s="45"/>
      <c r="G183" s="14"/>
      <c r="H183" s="14"/>
      <c r="I183" s="15"/>
    </row>
    <row r="184" ht="15.75" customHeight="1">
      <c r="A184" s="40"/>
      <c r="B184" s="41" t="s">
        <v>243</v>
      </c>
      <c r="C184" s="42" t="s">
        <v>249</v>
      </c>
      <c r="D184" s="79">
        <v>360000.0</v>
      </c>
      <c r="E184" s="42"/>
      <c r="F184" s="43"/>
      <c r="G184" s="17"/>
      <c r="H184" s="17"/>
      <c r="I184" s="18"/>
    </row>
    <row r="185" ht="15.75" customHeight="1">
      <c r="A185" s="19"/>
      <c r="B185" s="20" t="s">
        <v>243</v>
      </c>
      <c r="C185" s="72" t="s">
        <v>250</v>
      </c>
      <c r="D185" s="73">
        <v>60000.0</v>
      </c>
      <c r="E185" s="72" t="s">
        <v>251</v>
      </c>
      <c r="F185" s="86"/>
      <c r="G185" s="87">
        <f>SUM(D181:D185)</f>
        <v>678260</v>
      </c>
      <c r="H185" s="58">
        <v>0.13</v>
      </c>
      <c r="I185" s="65">
        <f>G185/D204*100</f>
        <v>13.34298854</v>
      </c>
    </row>
    <row r="186" ht="15.75" customHeight="1">
      <c r="A186" s="5" t="s">
        <v>252</v>
      </c>
      <c r="B186" s="6"/>
      <c r="C186" s="6"/>
      <c r="D186" s="6"/>
      <c r="E186" s="6"/>
      <c r="F186" s="6"/>
      <c r="G186" s="7"/>
      <c r="H186" s="7"/>
      <c r="I186" s="8"/>
    </row>
    <row r="187" ht="15.75" customHeight="1">
      <c r="A187" s="9"/>
      <c r="B187" s="10" t="s">
        <v>252</v>
      </c>
      <c r="C187" s="11" t="s">
        <v>253</v>
      </c>
      <c r="D187" s="12">
        <v>120000.0</v>
      </c>
      <c r="E187" s="11" t="s">
        <v>254</v>
      </c>
      <c r="F187" s="13"/>
      <c r="G187" s="14"/>
      <c r="H187" s="14"/>
      <c r="I187" s="15"/>
    </row>
    <row r="188" ht="15.75" customHeight="1">
      <c r="A188" s="19"/>
      <c r="B188" s="20" t="s">
        <v>252</v>
      </c>
      <c r="C188" s="72" t="s">
        <v>255</v>
      </c>
      <c r="D188" s="73">
        <v>2000.0</v>
      </c>
      <c r="E188" s="72" t="s">
        <v>256</v>
      </c>
      <c r="F188" s="86"/>
      <c r="G188" s="67">
        <f>SUM(D187:D188)</f>
        <v>122000</v>
      </c>
      <c r="H188" s="32">
        <v>0.0064</v>
      </c>
      <c r="I188" s="94">
        <f>G188/D204*100</f>
        <v>2.400030374</v>
      </c>
    </row>
    <row r="189" ht="15.75" customHeight="1">
      <c r="A189" s="5" t="s">
        <v>257</v>
      </c>
      <c r="B189" s="92"/>
      <c r="C189" s="92"/>
      <c r="D189" s="92"/>
      <c r="E189" s="92"/>
      <c r="F189" s="6"/>
      <c r="G189" s="34"/>
      <c r="H189" s="34"/>
      <c r="I189" s="35"/>
    </row>
    <row r="190" ht="15.75" customHeight="1">
      <c r="A190" s="83"/>
      <c r="B190" s="10" t="s">
        <v>257</v>
      </c>
      <c r="C190" s="95" t="s">
        <v>258</v>
      </c>
      <c r="D190" s="96">
        <v>40000.0</v>
      </c>
      <c r="E190" s="11"/>
      <c r="F190" s="13"/>
      <c r="G190" s="17"/>
      <c r="H190" s="17"/>
      <c r="I190" s="18"/>
    </row>
    <row r="191" ht="15.75" customHeight="1">
      <c r="A191" s="9"/>
      <c r="B191" s="10" t="s">
        <v>257</v>
      </c>
      <c r="C191" s="95" t="s">
        <v>259</v>
      </c>
      <c r="D191" s="97">
        <v>10000.0</v>
      </c>
      <c r="E191" s="11"/>
      <c r="F191" s="13"/>
      <c r="G191" s="14"/>
      <c r="H191" s="14"/>
      <c r="I191" s="15"/>
    </row>
    <row r="192" ht="15.75" customHeight="1">
      <c r="A192" s="19"/>
      <c r="B192" s="20" t="s">
        <v>257</v>
      </c>
      <c r="C192" s="95" t="s">
        <v>260</v>
      </c>
      <c r="D192" s="97">
        <v>20000.0</v>
      </c>
      <c r="E192" s="11"/>
      <c r="F192" s="13"/>
      <c r="G192" s="17"/>
      <c r="H192" s="17"/>
      <c r="I192" s="18"/>
    </row>
    <row r="193" ht="15.75" customHeight="1">
      <c r="A193" s="19"/>
      <c r="B193" s="20" t="s">
        <v>257</v>
      </c>
      <c r="C193" s="95" t="s">
        <v>261</v>
      </c>
      <c r="D193" s="98">
        <v>20000.0</v>
      </c>
      <c r="E193" s="11"/>
      <c r="F193" s="99"/>
      <c r="G193" s="22"/>
    </row>
    <row r="194" ht="15.75" customHeight="1">
      <c r="A194" s="83"/>
      <c r="B194" s="20" t="s">
        <v>257</v>
      </c>
      <c r="C194" s="95" t="s">
        <v>262</v>
      </c>
      <c r="D194" s="98">
        <v>50000.0</v>
      </c>
      <c r="E194" s="11"/>
      <c r="F194" s="13"/>
      <c r="G194" s="25"/>
      <c r="H194" s="100"/>
      <c r="I194" s="101"/>
    </row>
    <row r="195" ht="15.75" customHeight="1">
      <c r="A195" s="83"/>
      <c r="B195" s="20" t="s">
        <v>257</v>
      </c>
      <c r="C195" s="95" t="s">
        <v>263</v>
      </c>
      <c r="D195" s="98">
        <v>100000.0</v>
      </c>
      <c r="E195" s="11"/>
      <c r="F195" s="13"/>
      <c r="G195" s="29"/>
      <c r="H195" s="102"/>
      <c r="I195" s="103"/>
    </row>
    <row r="196" ht="15.75" customHeight="1">
      <c r="A196" s="9"/>
      <c r="B196" s="20" t="s">
        <v>257</v>
      </c>
      <c r="C196" s="95" t="s">
        <v>264</v>
      </c>
      <c r="D196" s="98">
        <v>50000.0</v>
      </c>
      <c r="E196" s="11"/>
      <c r="F196" s="13"/>
      <c r="G196" s="25"/>
      <c r="H196" s="100"/>
      <c r="I196" s="101"/>
    </row>
    <row r="197" ht="15.75" customHeight="1">
      <c r="A197" s="19"/>
      <c r="B197" s="20" t="s">
        <v>257</v>
      </c>
      <c r="C197" s="95" t="s">
        <v>265</v>
      </c>
      <c r="D197" s="98">
        <v>30000.0</v>
      </c>
      <c r="E197" s="11"/>
      <c r="F197" s="13"/>
      <c r="G197" s="29"/>
      <c r="H197" s="102"/>
      <c r="I197" s="103"/>
    </row>
    <row r="198" ht="15.75" customHeight="1">
      <c r="A198" s="19"/>
      <c r="B198" s="20" t="s">
        <v>257</v>
      </c>
      <c r="C198" s="95" t="s">
        <v>266</v>
      </c>
      <c r="D198" s="98">
        <v>40000.0</v>
      </c>
      <c r="E198" s="11"/>
      <c r="F198" s="13"/>
      <c r="G198" s="104">
        <f>SUM(D191:D199)</f>
        <v>320000</v>
      </c>
      <c r="H198" s="100">
        <v>0.064</v>
      </c>
      <c r="I198" s="101">
        <f>G198/D204*100</f>
        <v>6.295161637</v>
      </c>
    </row>
    <row r="199" ht="15.75" customHeight="1">
      <c r="A199" s="5" t="s">
        <v>267</v>
      </c>
      <c r="B199" s="92"/>
      <c r="C199" s="105"/>
      <c r="D199" s="105"/>
      <c r="E199" s="92"/>
      <c r="F199" s="6"/>
      <c r="H199" s="102"/>
      <c r="I199" s="103"/>
    </row>
    <row r="200" ht="15.75" customHeight="1">
      <c r="A200" s="83"/>
      <c r="B200" s="10" t="s">
        <v>267</v>
      </c>
      <c r="C200" s="95" t="s">
        <v>268</v>
      </c>
      <c r="D200" s="97">
        <v>35000.0</v>
      </c>
      <c r="E200" s="11"/>
      <c r="F200" s="106"/>
      <c r="G200" s="107"/>
      <c r="H200" s="108"/>
      <c r="I200" s="109"/>
    </row>
    <row r="201" ht="15.75" customHeight="1">
      <c r="A201" s="110"/>
      <c r="B201" s="111" t="s">
        <v>267</v>
      </c>
      <c r="C201" s="112" t="s">
        <v>269</v>
      </c>
      <c r="D201" s="113">
        <v>50000.0</v>
      </c>
      <c r="E201" s="114"/>
      <c r="F201" s="115"/>
      <c r="G201" s="116"/>
      <c r="H201" s="117"/>
      <c r="I201" s="116"/>
    </row>
    <row r="202" ht="15.75" customHeight="1">
      <c r="A202" s="118"/>
      <c r="B202" s="111" t="s">
        <v>267</v>
      </c>
      <c r="C202" s="112" t="s">
        <v>270</v>
      </c>
      <c r="D202" s="113">
        <v>50000.0</v>
      </c>
      <c r="E202" s="114"/>
      <c r="F202" s="115"/>
      <c r="G202" s="116"/>
      <c r="H202" s="117"/>
      <c r="I202" s="116"/>
    </row>
    <row r="203" ht="15.75" customHeight="1">
      <c r="A203" s="118"/>
      <c r="B203" s="111" t="s">
        <v>267</v>
      </c>
      <c r="C203" s="112" t="s">
        <v>271</v>
      </c>
      <c r="D203" s="119">
        <v>100000.0</v>
      </c>
      <c r="E203" s="114"/>
      <c r="F203" s="115"/>
      <c r="G203" s="116">
        <f>SUM(D199:D203)</f>
        <v>235000</v>
      </c>
      <c r="H203" s="117">
        <v>0.0473</v>
      </c>
      <c r="I203" s="116">
        <f>SUM(G203/D204*100)</f>
        <v>4.623009327</v>
      </c>
    </row>
    <row r="204" ht="15.75" customHeight="1">
      <c r="C204" s="120" t="s">
        <v>272</v>
      </c>
      <c r="D204" s="121">
        <f>SUM(D3:D203)</f>
        <v>5083269</v>
      </c>
    </row>
    <row r="205" ht="15.75" customHeight="1"/>
    <row r="206" ht="15.75" customHeight="1">
      <c r="C206" s="122" t="s">
        <v>20</v>
      </c>
      <c r="D206" s="123">
        <v>0.5</v>
      </c>
    </row>
    <row r="207" ht="15.75" customHeight="1">
      <c r="C207" s="122" t="s">
        <v>243</v>
      </c>
      <c r="D207" s="123">
        <v>0.13</v>
      </c>
    </row>
    <row r="208" ht="15.75" customHeight="1">
      <c r="C208" s="124" t="s">
        <v>122</v>
      </c>
      <c r="D208" s="123">
        <v>0.11</v>
      </c>
    </row>
    <row r="209" ht="15.75" customHeight="1">
      <c r="C209" s="124" t="s">
        <v>257</v>
      </c>
      <c r="D209" s="123">
        <v>0.064</v>
      </c>
    </row>
    <row r="210" ht="15.75" customHeight="1">
      <c r="C210" s="122" t="s">
        <v>169</v>
      </c>
      <c r="D210" s="123">
        <v>0.056</v>
      </c>
    </row>
    <row r="211" ht="15.75" customHeight="1">
      <c r="C211" s="122" t="s">
        <v>267</v>
      </c>
      <c r="D211" s="123">
        <v>0.0473</v>
      </c>
    </row>
    <row r="212" ht="15.75" customHeight="1">
      <c r="C212" s="122" t="s">
        <v>146</v>
      </c>
      <c r="D212" s="123">
        <v>0.034</v>
      </c>
    </row>
    <row r="213" ht="15.75" customHeight="1">
      <c r="C213" s="122" t="s">
        <v>222</v>
      </c>
      <c r="D213" s="123">
        <v>0.0128</v>
      </c>
    </row>
    <row r="214" ht="15.75" customHeight="1">
      <c r="C214" s="122" t="s">
        <v>9</v>
      </c>
      <c r="D214" s="123">
        <v>0.0088</v>
      </c>
    </row>
    <row r="215" ht="15.75" customHeight="1">
      <c r="C215" s="122" t="s">
        <v>216</v>
      </c>
      <c r="D215" s="123">
        <v>0.0082</v>
      </c>
    </row>
    <row r="216" ht="15.75" customHeight="1">
      <c r="C216" s="122" t="s">
        <v>252</v>
      </c>
      <c r="D216" s="123">
        <v>0.0064</v>
      </c>
    </row>
    <row r="217" ht="15.75" customHeight="1">
      <c r="C217" s="122" t="s">
        <v>180</v>
      </c>
      <c r="D217" s="123">
        <v>0.0036</v>
      </c>
    </row>
    <row r="218" ht="15.75" customHeight="1">
      <c r="C218" s="122" t="s">
        <v>204</v>
      </c>
      <c r="D218" s="123">
        <v>0.0015</v>
      </c>
    </row>
    <row r="219" ht="15.75" customHeight="1">
      <c r="C219" s="122" t="s">
        <v>229</v>
      </c>
      <c r="D219" s="123">
        <v>0.0013</v>
      </c>
    </row>
    <row r="220" ht="15.75" customHeight="1">
      <c r="C220" s="122" t="s">
        <v>115</v>
      </c>
      <c r="D220" s="123">
        <v>0.0012</v>
      </c>
    </row>
    <row r="221" ht="15.75" customHeight="1">
      <c r="C221" s="122" t="s">
        <v>238</v>
      </c>
      <c r="D221" s="123">
        <v>4.5E-4</v>
      </c>
    </row>
    <row r="222" ht="15.75" customHeight="1"/>
  </sheetData>
  <conditionalFormatting sqref="I116">
    <cfRule type="notContainsBlanks" dxfId="0" priority="1">
      <formula>LEN(TRIM(I116))&gt;0</formula>
    </cfRule>
  </conditionalFormatting>
  <hyperlinks>
    <hyperlink r:id="rId1" ref="I121"/>
    <hyperlink r:id="rId2" ref="I122"/>
    <hyperlink r:id="rId3" ref="I123"/>
    <hyperlink r:id="rId4" ref="I124"/>
    <hyperlink r:id="rId5" ref="I125"/>
    <hyperlink r:id="rId6" ref="I126"/>
    <hyperlink r:id="rId7" ref="I127"/>
  </hyperlinks>
  <printOptions/>
  <pageMargins bottom="0.75" footer="0.0" header="0.0" left="0.7" right="0.7" top="0.75"/>
  <pageSetup orientation="portrait" paperHeight="51in" paperWidth="21in"/>
  <drawing r:id="rId8"/>
  <tableParts count="3">
    <tablePart r:id="rId12"/>
    <tablePart r:id="rId13"/>
    <tablePart r:id="rId14"/>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54.88"/>
    <col customWidth="1" min="2" max="2" width="109.25"/>
    <col customWidth="1" min="3" max="3" width="6.38"/>
  </cols>
  <sheetData>
    <row r="2">
      <c r="A2" s="125" t="s">
        <v>273</v>
      </c>
    </row>
    <row r="3">
      <c r="A3" s="125" t="s">
        <v>274</v>
      </c>
    </row>
    <row r="4">
      <c r="A4" s="126"/>
    </row>
    <row r="5">
      <c r="A5" s="127" t="s">
        <v>275</v>
      </c>
    </row>
    <row r="6">
      <c r="A6" s="128"/>
    </row>
    <row r="7">
      <c r="A7" s="128"/>
    </row>
    <row r="8">
      <c r="A8" s="128"/>
    </row>
    <row r="9">
      <c r="A9" s="127" t="s">
        <v>276</v>
      </c>
    </row>
    <row r="10">
      <c r="A10" s="127" t="s">
        <v>277</v>
      </c>
    </row>
    <row r="11">
      <c r="A11" s="127" t="s">
        <v>278</v>
      </c>
    </row>
    <row r="12">
      <c r="A12" s="127" t="s">
        <v>279</v>
      </c>
    </row>
    <row r="13">
      <c r="A13" s="128"/>
    </row>
    <row r="14">
      <c r="A14" s="127" t="s">
        <v>280</v>
      </c>
    </row>
    <row r="15">
      <c r="A15" s="128"/>
    </row>
    <row r="16">
      <c r="A16" s="128"/>
    </row>
    <row r="17">
      <c r="A17" s="127" t="s">
        <v>281</v>
      </c>
    </row>
    <row r="18">
      <c r="A18" s="128"/>
    </row>
    <row r="19">
      <c r="A19" s="127" t="s">
        <v>282</v>
      </c>
    </row>
    <row r="20">
      <c r="A20" s="128"/>
    </row>
    <row r="21">
      <c r="A21" s="127" t="s">
        <v>283</v>
      </c>
    </row>
    <row r="22">
      <c r="A22" s="128"/>
    </row>
    <row r="23">
      <c r="A23" s="129" t="s">
        <v>284</v>
      </c>
      <c r="B23" s="129" t="s">
        <v>285</v>
      </c>
      <c r="C23" s="130" t="s">
        <v>286</v>
      </c>
      <c r="D23" s="129" t="s">
        <v>287</v>
      </c>
      <c r="E23" s="129" t="s">
        <v>288</v>
      </c>
    </row>
    <row r="24" ht="323.25" customHeight="1">
      <c r="A24" s="129">
        <v>1.0</v>
      </c>
      <c r="B24" s="129" t="s">
        <v>289</v>
      </c>
      <c r="C24" s="129" t="s">
        <v>290</v>
      </c>
      <c r="D24" s="131">
        <v>21100.0</v>
      </c>
      <c r="E24" s="131">
        <v>42200.0</v>
      </c>
    </row>
    <row r="25">
      <c r="A25" s="129">
        <v>2.0</v>
      </c>
      <c r="B25" s="129" t="s">
        <v>291</v>
      </c>
      <c r="C25" s="130" t="s">
        <v>290</v>
      </c>
      <c r="D25" s="131">
        <v>6100.0</v>
      </c>
      <c r="E25" s="131">
        <v>12200.0</v>
      </c>
    </row>
    <row r="26">
      <c r="A26" s="128"/>
    </row>
    <row r="27">
      <c r="A27" s="128"/>
    </row>
    <row r="28">
      <c r="A28" s="127" t="s">
        <v>292</v>
      </c>
    </row>
    <row r="29">
      <c r="A29" s="127" t="s">
        <v>293</v>
      </c>
    </row>
    <row r="30">
      <c r="A30" s="128"/>
    </row>
    <row r="31">
      <c r="A31" s="128"/>
    </row>
    <row r="32">
      <c r="A32" s="127" t="s">
        <v>273</v>
      </c>
    </row>
    <row r="33">
      <c r="A33" s="127" t="s">
        <v>274</v>
      </c>
    </row>
    <row r="34">
      <c r="A34" s="128"/>
    </row>
    <row r="35">
      <c r="A35" s="128"/>
    </row>
    <row r="36" ht="245.25" customHeight="1">
      <c r="A36" s="129">
        <v>3.0</v>
      </c>
      <c r="B36" s="129" t="s">
        <v>294</v>
      </c>
      <c r="C36" s="129" t="s">
        <v>290</v>
      </c>
      <c r="D36" s="131">
        <v>17900.0</v>
      </c>
      <c r="E36" s="131">
        <v>35800.0</v>
      </c>
    </row>
    <row r="37">
      <c r="A37" s="132"/>
      <c r="B37" s="129" t="s">
        <v>291</v>
      </c>
      <c r="C37" s="129" t="s">
        <v>290</v>
      </c>
      <c r="D37" s="131">
        <v>5700.0</v>
      </c>
      <c r="E37" s="131">
        <v>11400.0</v>
      </c>
    </row>
    <row r="38">
      <c r="A38" s="129" t="s">
        <v>272</v>
      </c>
      <c r="B38" s="131">
        <v>101600.0</v>
      </c>
    </row>
    <row r="39">
      <c r="A39" s="128"/>
    </row>
    <row r="40">
      <c r="A40" s="127" t="s">
        <v>295</v>
      </c>
    </row>
    <row r="41">
      <c r="A41" s="127" t="s">
        <v>296</v>
      </c>
    </row>
    <row r="42">
      <c r="A42" s="128"/>
    </row>
    <row r="43">
      <c r="A43" s="127" t="s">
        <v>297</v>
      </c>
    </row>
    <row r="44">
      <c r="A44" s="127" t="s">
        <v>298</v>
      </c>
    </row>
    <row r="45">
      <c r="A45" s="127" t="s">
        <v>299</v>
      </c>
    </row>
    <row r="46">
      <c r="A46" s="127" t="s">
        <v>300</v>
      </c>
    </row>
    <row r="47">
      <c r="A47" s="127" t="s">
        <v>301</v>
      </c>
    </row>
    <row r="48">
      <c r="A48" s="127" t="s">
        <v>302</v>
      </c>
    </row>
    <row r="49">
      <c r="A49" s="127" t="s">
        <v>303</v>
      </c>
    </row>
    <row r="50">
      <c r="A50" s="127" t="s">
        <v>304</v>
      </c>
    </row>
    <row r="51">
      <c r="A51" s="127" t="s">
        <v>305</v>
      </c>
    </row>
    <row r="52">
      <c r="A52" s="128"/>
    </row>
    <row r="53">
      <c r="A53" s="127" t="s">
        <v>306</v>
      </c>
    </row>
    <row r="54">
      <c r="A54" s="128"/>
    </row>
    <row r="55">
      <c r="A55" s="127" t="s">
        <v>292</v>
      </c>
    </row>
    <row r="56">
      <c r="A56" s="127" t="s">
        <v>293</v>
      </c>
    </row>
    <row r="57">
      <c r="A57" s="128"/>
    </row>
    <row r="58">
      <c r="A58" s="127" t="s">
        <v>273</v>
      </c>
    </row>
    <row r="59">
      <c r="A59" s="127" t="s">
        <v>274</v>
      </c>
    </row>
    <row r="60">
      <c r="A60" s="128"/>
    </row>
    <row r="61">
      <c r="A61" s="128"/>
    </row>
    <row r="62">
      <c r="A62" s="128"/>
    </row>
    <row r="63">
      <c r="A63" s="133" t="s">
        <v>295</v>
      </c>
    </row>
    <row r="64">
      <c r="A64" s="133" t="s">
        <v>307</v>
      </c>
    </row>
    <row r="65">
      <c r="A65" s="134"/>
    </row>
    <row r="66">
      <c r="A66" s="133" t="s">
        <v>308</v>
      </c>
    </row>
    <row r="67">
      <c r="A67" s="134"/>
    </row>
    <row r="68">
      <c r="A68" s="133" t="s">
        <v>292</v>
      </c>
    </row>
    <row r="69">
      <c r="A69" s="133" t="s">
        <v>293</v>
      </c>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135" t="s">
        <v>309</v>
      </c>
      <c r="B1" s="136"/>
      <c r="C1" s="136"/>
      <c r="D1" s="136"/>
      <c r="E1" s="136"/>
      <c r="F1" s="136"/>
      <c r="G1" s="136"/>
      <c r="H1" s="136"/>
      <c r="I1" s="136"/>
      <c r="J1" s="136"/>
      <c r="K1" s="136"/>
      <c r="L1" s="137"/>
    </row>
    <row r="2">
      <c r="A2" s="138" t="s">
        <v>310</v>
      </c>
      <c r="B2" s="139"/>
      <c r="C2" s="139"/>
      <c r="D2" s="139"/>
      <c r="E2" s="139"/>
      <c r="F2" s="139"/>
      <c r="G2" s="139"/>
      <c r="H2" s="139"/>
      <c r="I2" s="139"/>
      <c r="J2" s="139"/>
      <c r="K2" s="139"/>
      <c r="L2" s="140"/>
    </row>
    <row r="3">
      <c r="A3" s="141"/>
      <c r="B3" s="142"/>
      <c r="C3" s="142"/>
      <c r="D3" s="142"/>
      <c r="E3" s="142"/>
      <c r="F3" s="142"/>
      <c r="G3" s="142"/>
      <c r="H3" s="142"/>
      <c r="I3" s="142"/>
      <c r="J3" s="142"/>
      <c r="K3" s="142"/>
      <c r="L3" s="143"/>
    </row>
    <row r="4">
      <c r="A4" s="144" t="s">
        <v>311</v>
      </c>
      <c r="B4" s="145"/>
      <c r="C4" s="145"/>
      <c r="D4" s="145"/>
      <c r="E4" s="145"/>
      <c r="F4" s="145"/>
      <c r="G4" s="145"/>
      <c r="H4" s="145"/>
      <c r="I4" s="145"/>
      <c r="J4" s="145"/>
      <c r="K4" s="145"/>
      <c r="L4" s="146"/>
    </row>
    <row r="5">
      <c r="A5" s="147"/>
      <c r="B5" s="139"/>
      <c r="C5" s="139"/>
      <c r="D5" s="139"/>
      <c r="E5" s="139"/>
      <c r="F5" s="139"/>
      <c r="G5" s="139"/>
      <c r="H5" s="139"/>
      <c r="I5" s="139"/>
      <c r="J5" s="139"/>
      <c r="K5" s="139"/>
      <c r="L5" s="140"/>
    </row>
    <row r="6">
      <c r="A6" s="148" t="s">
        <v>312</v>
      </c>
      <c r="B6" s="149"/>
      <c r="C6" s="149"/>
      <c r="D6" s="149"/>
      <c r="E6" s="149"/>
      <c r="F6" s="149"/>
      <c r="G6" s="150" t="s">
        <v>313</v>
      </c>
      <c r="H6" s="149"/>
      <c r="I6" s="149"/>
      <c r="J6" s="149"/>
      <c r="K6" s="149"/>
      <c r="L6" s="151"/>
    </row>
    <row r="7">
      <c r="A7" s="148" t="s">
        <v>314</v>
      </c>
      <c r="B7" s="149"/>
      <c r="C7" s="149"/>
      <c r="D7" s="149"/>
      <c r="E7" s="149"/>
      <c r="F7" s="149"/>
      <c r="G7" s="150" t="s">
        <v>315</v>
      </c>
      <c r="H7" s="149"/>
      <c r="I7" s="149"/>
      <c r="J7" s="149"/>
      <c r="K7" s="149"/>
      <c r="L7" s="151"/>
    </row>
    <row r="8">
      <c r="A8" s="148" t="s">
        <v>316</v>
      </c>
      <c r="B8" s="149"/>
      <c r="C8" s="149"/>
      <c r="D8" s="149"/>
      <c r="E8" s="149"/>
      <c r="F8" s="149"/>
      <c r="G8" s="150" t="s">
        <v>317</v>
      </c>
      <c r="H8" s="149"/>
      <c r="I8" s="149"/>
      <c r="J8" s="149"/>
      <c r="K8" s="149"/>
      <c r="L8" s="151"/>
    </row>
    <row r="9">
      <c r="A9" s="152"/>
      <c r="B9" s="149"/>
      <c r="C9" s="149"/>
      <c r="D9" s="149"/>
      <c r="E9" s="149"/>
      <c r="F9" s="149"/>
      <c r="G9" s="150" t="s">
        <v>318</v>
      </c>
      <c r="H9" s="149"/>
      <c r="I9" s="149"/>
      <c r="J9" s="149"/>
      <c r="K9" s="149"/>
      <c r="L9" s="151"/>
    </row>
    <row r="10">
      <c r="A10" s="148" t="s">
        <v>319</v>
      </c>
      <c r="B10" s="149"/>
      <c r="C10" s="149"/>
      <c r="D10" s="149"/>
      <c r="E10" s="149"/>
      <c r="F10" s="149"/>
      <c r="G10" s="150" t="s">
        <v>320</v>
      </c>
      <c r="H10" s="149"/>
      <c r="I10" s="149"/>
      <c r="J10" s="149"/>
      <c r="K10" s="149"/>
      <c r="L10" s="151"/>
    </row>
    <row r="11">
      <c r="A11" s="153" t="s">
        <v>321</v>
      </c>
      <c r="B11" s="154"/>
      <c r="C11" s="149"/>
      <c r="D11" s="149"/>
      <c r="E11" s="149"/>
      <c r="F11" s="149"/>
      <c r="G11" s="155" t="s">
        <v>322</v>
      </c>
      <c r="H11" s="149"/>
      <c r="I11" s="149"/>
      <c r="J11" s="149"/>
      <c r="K11" s="149"/>
      <c r="L11" s="151"/>
    </row>
    <row r="12">
      <c r="A12" s="156"/>
      <c r="B12" s="139"/>
      <c r="C12" s="139"/>
      <c r="D12" s="139"/>
      <c r="E12" s="139"/>
      <c r="F12" s="139"/>
      <c r="G12" s="139"/>
      <c r="H12" s="139"/>
      <c r="I12" s="139"/>
      <c r="J12" s="139"/>
      <c r="K12" s="139"/>
      <c r="L12" s="140"/>
    </row>
    <row r="13">
      <c r="A13" s="157" t="s">
        <v>323</v>
      </c>
      <c r="B13" s="158" t="s">
        <v>324</v>
      </c>
      <c r="C13" s="139"/>
      <c r="D13" s="159"/>
      <c r="E13" s="158" t="s">
        <v>325</v>
      </c>
      <c r="F13" s="159"/>
      <c r="G13" s="158" t="s">
        <v>286</v>
      </c>
      <c r="H13" s="159"/>
      <c r="I13" s="160" t="s">
        <v>326</v>
      </c>
      <c r="J13" s="159"/>
      <c r="K13" s="160" t="s">
        <v>327</v>
      </c>
      <c r="L13" s="140"/>
    </row>
    <row r="14">
      <c r="A14" s="161">
        <v>1.0</v>
      </c>
      <c r="B14" s="162" t="s">
        <v>328</v>
      </c>
      <c r="C14" s="139"/>
      <c r="D14" s="159"/>
      <c r="E14" s="163" t="s">
        <v>329</v>
      </c>
      <c r="F14" s="159"/>
      <c r="G14" s="163">
        <v>1.0</v>
      </c>
      <c r="H14" s="159"/>
      <c r="I14" s="164">
        <v>300000.0</v>
      </c>
      <c r="J14" s="159"/>
      <c r="K14" s="164">
        <v>300000.0</v>
      </c>
      <c r="L14" s="159"/>
    </row>
    <row r="15">
      <c r="A15" s="161">
        <v>2.0</v>
      </c>
      <c r="B15" s="162" t="s">
        <v>330</v>
      </c>
      <c r="C15" s="139"/>
      <c r="D15" s="159"/>
      <c r="E15" s="165"/>
      <c r="F15" s="159"/>
      <c r="G15" s="163">
        <v>1.0</v>
      </c>
      <c r="H15" s="159"/>
      <c r="I15" s="164">
        <v>17140.0</v>
      </c>
      <c r="J15" s="159"/>
      <c r="K15" s="164">
        <v>17140.0</v>
      </c>
      <c r="L15" s="159"/>
    </row>
    <row r="16">
      <c r="A16" s="152"/>
      <c r="B16" s="149"/>
      <c r="C16" s="149"/>
      <c r="D16" s="149"/>
      <c r="E16" s="149"/>
      <c r="F16" s="149"/>
      <c r="G16" s="149"/>
      <c r="H16" s="149"/>
      <c r="I16" s="164" t="s">
        <v>331</v>
      </c>
      <c r="J16" s="159"/>
      <c r="K16" s="164">
        <v>317140.0</v>
      </c>
      <c r="L16" s="159"/>
    </row>
    <row r="17">
      <c r="A17" s="166" t="s">
        <v>332</v>
      </c>
      <c r="B17" s="139"/>
      <c r="C17" s="139"/>
      <c r="D17" s="139"/>
      <c r="E17" s="139"/>
      <c r="F17" s="139"/>
      <c r="G17" s="139"/>
      <c r="H17" s="139"/>
      <c r="I17" s="139"/>
      <c r="J17" s="139"/>
      <c r="K17" s="139"/>
      <c r="L17" s="140"/>
    </row>
    <row r="18">
      <c r="A18" s="152"/>
      <c r="B18" s="149"/>
      <c r="C18" s="149"/>
      <c r="D18" s="149"/>
      <c r="E18" s="149"/>
      <c r="F18" s="149"/>
      <c r="G18" s="149"/>
      <c r="H18" s="149"/>
      <c r="I18" s="149"/>
      <c r="J18" s="149"/>
      <c r="K18" s="149"/>
      <c r="L18" s="151"/>
    </row>
    <row r="19">
      <c r="A19" s="167" t="s">
        <v>333</v>
      </c>
      <c r="B19" s="168"/>
      <c r="C19" s="168"/>
      <c r="D19" s="168"/>
      <c r="E19" s="169"/>
      <c r="F19" s="169"/>
      <c r="G19" s="169"/>
      <c r="H19" s="169"/>
      <c r="I19" s="169"/>
      <c r="J19" s="169"/>
      <c r="K19" s="169"/>
      <c r="L19" s="170"/>
    </row>
    <row r="20">
      <c r="A20" s="171">
        <v>1.0</v>
      </c>
      <c r="B20" s="172" t="s">
        <v>334</v>
      </c>
      <c r="C20" s="149"/>
      <c r="D20" s="149"/>
      <c r="E20" s="149"/>
      <c r="F20" s="149"/>
      <c r="G20" s="149"/>
      <c r="H20" s="149"/>
      <c r="I20" s="149"/>
      <c r="J20" s="149"/>
      <c r="K20" s="149"/>
      <c r="L20" s="151"/>
    </row>
    <row r="21">
      <c r="A21" s="171">
        <v>2.0</v>
      </c>
      <c r="B21" s="172" t="s">
        <v>335</v>
      </c>
      <c r="C21" s="149"/>
      <c r="D21" s="149"/>
      <c r="E21" s="149"/>
      <c r="F21" s="149"/>
      <c r="G21" s="149"/>
      <c r="H21" s="149"/>
      <c r="I21" s="149"/>
      <c r="J21" s="149"/>
      <c r="K21" s="149"/>
      <c r="L21" s="151"/>
    </row>
    <row r="22">
      <c r="A22" s="171">
        <v>3.0</v>
      </c>
      <c r="B22" s="172" t="s">
        <v>336</v>
      </c>
      <c r="C22" s="149"/>
      <c r="D22" s="149"/>
      <c r="E22" s="149"/>
      <c r="F22" s="149"/>
      <c r="G22" s="149"/>
      <c r="H22" s="149"/>
      <c r="I22" s="149"/>
      <c r="J22" s="149"/>
      <c r="K22" s="149"/>
      <c r="L22" s="151"/>
    </row>
    <row r="23">
      <c r="A23" s="171">
        <v>4.0</v>
      </c>
      <c r="B23" s="172" t="s">
        <v>337</v>
      </c>
      <c r="C23" s="149"/>
      <c r="D23" s="149"/>
      <c r="E23" s="149"/>
      <c r="F23" s="149"/>
      <c r="G23" s="149"/>
      <c r="H23" s="149"/>
      <c r="I23" s="149"/>
      <c r="J23" s="149"/>
      <c r="K23" s="149"/>
      <c r="L23" s="151"/>
    </row>
    <row r="24">
      <c r="A24" s="171">
        <v>5.0</v>
      </c>
      <c r="B24" s="172" t="s">
        <v>338</v>
      </c>
      <c r="C24" s="149"/>
      <c r="D24" s="149"/>
      <c r="E24" s="149"/>
      <c r="F24" s="149"/>
      <c r="G24" s="149"/>
      <c r="H24" s="149"/>
      <c r="I24" s="149"/>
      <c r="J24" s="149"/>
      <c r="K24" s="149"/>
      <c r="L24" s="151"/>
    </row>
    <row r="25">
      <c r="A25" s="171">
        <v>5.0</v>
      </c>
      <c r="B25" s="172" t="s">
        <v>339</v>
      </c>
      <c r="C25" s="173"/>
      <c r="D25" s="173"/>
      <c r="E25" s="173"/>
      <c r="F25" s="173"/>
      <c r="G25" s="173"/>
      <c r="H25" s="173"/>
      <c r="I25" s="149"/>
      <c r="J25" s="149"/>
      <c r="K25" s="149"/>
      <c r="L25" s="151"/>
    </row>
    <row r="26">
      <c r="A26" s="152"/>
      <c r="B26" s="174"/>
      <c r="C26" s="175" t="s">
        <v>340</v>
      </c>
      <c r="D26" s="176"/>
      <c r="E26" s="176"/>
      <c r="F26" s="176"/>
      <c r="G26" s="176"/>
      <c r="H26" s="177"/>
      <c r="I26" s="178"/>
      <c r="J26" s="149"/>
      <c r="K26" s="149"/>
      <c r="L26" s="151"/>
    </row>
    <row r="27">
      <c r="A27" s="152"/>
      <c r="B27" s="174"/>
      <c r="C27" s="179" t="s">
        <v>341</v>
      </c>
      <c r="D27" s="149"/>
      <c r="E27" s="149"/>
      <c r="F27" s="149"/>
      <c r="G27" s="149"/>
      <c r="H27" s="174"/>
      <c r="I27" s="178"/>
      <c r="J27" s="149"/>
      <c r="K27" s="149"/>
      <c r="L27" s="151"/>
    </row>
    <row r="28">
      <c r="A28" s="152"/>
      <c r="B28" s="174"/>
      <c r="C28" s="179" t="s">
        <v>342</v>
      </c>
      <c r="D28" s="149"/>
      <c r="E28" s="149"/>
      <c r="F28" s="149"/>
      <c r="G28" s="149"/>
      <c r="H28" s="174"/>
      <c r="I28" s="178"/>
      <c r="J28" s="149"/>
      <c r="K28" s="149"/>
      <c r="L28" s="151"/>
    </row>
    <row r="29">
      <c r="A29" s="152"/>
      <c r="B29" s="174"/>
      <c r="C29" s="179" t="s">
        <v>343</v>
      </c>
      <c r="D29" s="149"/>
      <c r="E29" s="149"/>
      <c r="F29" s="149"/>
      <c r="G29" s="149"/>
      <c r="H29" s="174"/>
      <c r="I29" s="178"/>
      <c r="J29" s="149"/>
      <c r="K29" s="149"/>
      <c r="L29" s="151"/>
    </row>
    <row r="30">
      <c r="A30" s="152"/>
      <c r="B30" s="174"/>
      <c r="C30" s="180" t="s">
        <v>344</v>
      </c>
      <c r="D30" s="173"/>
      <c r="E30" s="173"/>
      <c r="F30" s="173"/>
      <c r="G30" s="173"/>
      <c r="H30" s="181"/>
      <c r="I30" s="178"/>
      <c r="J30" s="149"/>
      <c r="K30" s="149"/>
      <c r="L30" s="151"/>
    </row>
    <row r="31">
      <c r="A31" s="152"/>
      <c r="B31" s="149"/>
      <c r="C31" s="176"/>
      <c r="D31" s="176"/>
      <c r="E31" s="176"/>
      <c r="F31" s="176"/>
      <c r="G31" s="176"/>
      <c r="H31" s="176"/>
      <c r="I31" s="149"/>
      <c r="J31" s="149"/>
      <c r="K31" s="149"/>
      <c r="L31" s="151"/>
    </row>
    <row r="32">
      <c r="A32" s="152"/>
      <c r="B32" s="149"/>
      <c r="C32" s="149"/>
      <c r="D32" s="149"/>
      <c r="E32" s="149"/>
      <c r="F32" s="149"/>
      <c r="G32" s="149"/>
      <c r="H32" s="149"/>
      <c r="I32" s="149"/>
      <c r="J32" s="149"/>
      <c r="K32" s="149"/>
      <c r="L32" s="151"/>
    </row>
    <row r="33">
      <c r="A33" s="152"/>
      <c r="B33" s="149"/>
      <c r="C33" s="182" t="s">
        <v>345</v>
      </c>
      <c r="D33" s="149"/>
      <c r="E33" s="149"/>
      <c r="F33" s="149"/>
      <c r="G33" s="149"/>
      <c r="H33" s="149"/>
      <c r="I33" s="149"/>
      <c r="J33" s="149"/>
      <c r="K33" s="149"/>
      <c r="L33" s="151"/>
    </row>
    <row r="34">
      <c r="A34" s="152"/>
      <c r="B34" s="149"/>
      <c r="C34" s="149"/>
      <c r="D34" s="149"/>
      <c r="E34" s="149"/>
      <c r="F34" s="149"/>
      <c r="G34" s="149"/>
      <c r="H34" s="149"/>
      <c r="I34" s="149"/>
      <c r="J34" s="149"/>
      <c r="K34" s="149"/>
      <c r="L34" s="151"/>
    </row>
    <row r="35">
      <c r="A35" s="183" t="s">
        <v>346</v>
      </c>
      <c r="B35" s="139"/>
      <c r="C35" s="139"/>
      <c r="D35" s="139"/>
      <c r="E35" s="139"/>
      <c r="F35" s="139"/>
      <c r="G35" s="139"/>
      <c r="H35" s="139"/>
      <c r="I35" s="159"/>
      <c r="J35" s="149"/>
      <c r="K35" s="149"/>
      <c r="L35" s="151"/>
    </row>
    <row r="36">
      <c r="A36" s="152"/>
      <c r="B36" s="149"/>
      <c r="C36" s="149"/>
      <c r="D36" s="149"/>
      <c r="E36" s="149"/>
      <c r="F36" s="149"/>
      <c r="G36" s="149"/>
      <c r="H36" s="149"/>
      <c r="I36" s="149"/>
      <c r="J36" s="149"/>
      <c r="K36" s="149"/>
      <c r="L36" s="151"/>
    </row>
    <row r="37">
      <c r="A37" s="152"/>
      <c r="B37" s="149"/>
      <c r="C37" s="149"/>
      <c r="D37" s="149"/>
      <c r="E37" s="149"/>
      <c r="F37" s="149"/>
      <c r="G37" s="149"/>
      <c r="H37" s="149"/>
      <c r="I37" s="149"/>
      <c r="J37" s="149"/>
      <c r="K37" s="149"/>
      <c r="L37" s="151"/>
    </row>
    <row r="38">
      <c r="A38" s="152"/>
      <c r="B38" s="149"/>
      <c r="C38" s="149"/>
      <c r="D38" s="149"/>
      <c r="E38" s="149"/>
      <c r="F38" s="149"/>
      <c r="G38" s="149"/>
      <c r="H38" s="149"/>
      <c r="I38" s="149"/>
      <c r="J38" s="149"/>
      <c r="K38" s="149"/>
      <c r="L38" s="151"/>
    </row>
    <row r="39">
      <c r="A39" s="152"/>
      <c r="B39" s="149"/>
      <c r="C39" s="149"/>
      <c r="D39" s="149"/>
      <c r="E39" s="149"/>
      <c r="F39" s="149"/>
      <c r="G39" s="149"/>
      <c r="H39" s="149"/>
      <c r="I39" s="149"/>
      <c r="J39" s="149"/>
      <c r="K39" s="149"/>
      <c r="L39" s="151"/>
    </row>
    <row r="40">
      <c r="A40" s="152"/>
      <c r="B40" s="149"/>
      <c r="C40" s="149"/>
      <c r="D40" s="149"/>
      <c r="E40" s="149"/>
      <c r="F40" s="149"/>
      <c r="G40" s="149"/>
      <c r="H40" s="149"/>
      <c r="I40" s="149"/>
      <c r="J40" s="149"/>
      <c r="K40" s="149"/>
      <c r="L40" s="151"/>
    </row>
    <row r="41">
      <c r="A41" s="152"/>
      <c r="B41" s="149"/>
      <c r="C41" s="149"/>
      <c r="D41" s="149"/>
      <c r="E41" s="149"/>
      <c r="F41" s="149"/>
      <c r="G41" s="149"/>
      <c r="H41" s="149"/>
      <c r="I41" s="149"/>
      <c r="J41" s="149"/>
      <c r="K41" s="149"/>
      <c r="L41" s="151"/>
    </row>
    <row r="42">
      <c r="A42" s="184"/>
      <c r="B42" s="185"/>
      <c r="C42" s="185"/>
      <c r="D42" s="185"/>
      <c r="E42" s="185"/>
      <c r="F42" s="185"/>
      <c r="G42" s="185"/>
      <c r="H42" s="185"/>
      <c r="I42" s="185"/>
      <c r="J42" s="185"/>
      <c r="K42" s="185"/>
      <c r="L42" s="186"/>
    </row>
  </sheetData>
  <mergeCells count="25">
    <mergeCell ref="G13:H13"/>
    <mergeCell ref="I13:J13"/>
    <mergeCell ref="A1:L1"/>
    <mergeCell ref="A2:L2"/>
    <mergeCell ref="A4:L4"/>
    <mergeCell ref="A5:L5"/>
    <mergeCell ref="A12:L12"/>
    <mergeCell ref="E13:F13"/>
    <mergeCell ref="K13:L13"/>
    <mergeCell ref="E15:F15"/>
    <mergeCell ref="G15:H15"/>
    <mergeCell ref="A35:I35"/>
    <mergeCell ref="A42:L42"/>
    <mergeCell ref="I15:J15"/>
    <mergeCell ref="K15:L15"/>
    <mergeCell ref="I16:J16"/>
    <mergeCell ref="K16:L16"/>
    <mergeCell ref="B13:D13"/>
    <mergeCell ref="B14:D14"/>
    <mergeCell ref="E14:F14"/>
    <mergeCell ref="G14:H14"/>
    <mergeCell ref="I14:J14"/>
    <mergeCell ref="K14:L14"/>
    <mergeCell ref="B15:D15"/>
    <mergeCell ref="A17:L17"/>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43.63"/>
    <col customWidth="1" min="9" max="9" width="51.13"/>
  </cols>
  <sheetData>
    <row r="1">
      <c r="A1" s="187" t="s">
        <v>347</v>
      </c>
      <c r="B1" s="139"/>
      <c r="C1" s="139"/>
      <c r="D1" s="139"/>
      <c r="E1" s="139"/>
      <c r="F1" s="139"/>
      <c r="G1" s="139"/>
      <c r="H1" s="139"/>
      <c r="I1" s="159"/>
    </row>
    <row r="2">
      <c r="A2" s="188" t="s">
        <v>348</v>
      </c>
      <c r="B2" s="188" t="s">
        <v>349</v>
      </c>
      <c r="C2" s="188" t="s">
        <v>350</v>
      </c>
      <c r="D2" s="188" t="s">
        <v>351</v>
      </c>
      <c r="E2" s="188" t="s">
        <v>352</v>
      </c>
      <c r="F2" s="188" t="s">
        <v>353</v>
      </c>
      <c r="G2" s="188" t="s">
        <v>354</v>
      </c>
      <c r="H2" s="188" t="s">
        <v>355</v>
      </c>
      <c r="I2" s="188" t="s">
        <v>356</v>
      </c>
    </row>
    <row r="3">
      <c r="A3" s="188" t="s">
        <v>357</v>
      </c>
      <c r="B3" s="189" t="s">
        <v>358</v>
      </c>
      <c r="C3" s="139"/>
      <c r="D3" s="139"/>
      <c r="E3" s="139"/>
      <c r="F3" s="139"/>
      <c r="G3" s="139"/>
      <c r="H3" s="139"/>
      <c r="I3" s="159"/>
    </row>
    <row r="4">
      <c r="A4" s="190">
        <v>1.0</v>
      </c>
      <c r="B4" s="191" t="s">
        <v>35</v>
      </c>
      <c r="C4" s="190" t="s">
        <v>359</v>
      </c>
      <c r="D4" s="192" t="s">
        <v>360</v>
      </c>
      <c r="E4" s="190">
        <v>1.0</v>
      </c>
      <c r="F4" s="190">
        <v>15.0</v>
      </c>
      <c r="G4" s="193">
        <v>35000.0</v>
      </c>
      <c r="H4" s="194">
        <v>4828.0</v>
      </c>
      <c r="I4" s="195" t="s">
        <v>361</v>
      </c>
    </row>
    <row r="5">
      <c r="A5" s="190">
        <v>2.0</v>
      </c>
      <c r="B5" s="191" t="s">
        <v>36</v>
      </c>
      <c r="C5" s="190" t="s">
        <v>362</v>
      </c>
      <c r="D5" s="192" t="s">
        <v>360</v>
      </c>
      <c r="E5" s="190">
        <v>1.0</v>
      </c>
      <c r="F5" s="190">
        <v>75.0</v>
      </c>
      <c r="G5" s="193">
        <v>195000.0</v>
      </c>
      <c r="H5" s="194">
        <v>26897.0</v>
      </c>
      <c r="I5" s="195" t="s">
        <v>363</v>
      </c>
    </row>
    <row r="6">
      <c r="A6" s="190">
        <v>3.0</v>
      </c>
      <c r="B6" s="191" t="s">
        <v>36</v>
      </c>
      <c r="C6" s="190" t="s">
        <v>364</v>
      </c>
      <c r="D6" s="192" t="s">
        <v>360</v>
      </c>
      <c r="E6" s="190">
        <v>1.0</v>
      </c>
      <c r="F6" s="190">
        <v>45.0</v>
      </c>
      <c r="G6" s="193">
        <v>92400.0</v>
      </c>
      <c r="H6" s="194">
        <v>12745.0</v>
      </c>
      <c r="I6" s="195" t="s">
        <v>365</v>
      </c>
    </row>
    <row r="7">
      <c r="A7" s="190">
        <v>4.0</v>
      </c>
      <c r="B7" s="191" t="s">
        <v>37</v>
      </c>
      <c r="C7" s="190" t="s">
        <v>366</v>
      </c>
      <c r="D7" s="192" t="s">
        <v>360</v>
      </c>
      <c r="E7" s="190">
        <v>1.0</v>
      </c>
      <c r="F7" s="190">
        <v>160.0</v>
      </c>
      <c r="G7" s="193">
        <v>663000.0</v>
      </c>
      <c r="H7" s="194">
        <v>91448.0</v>
      </c>
      <c r="I7" s="195" t="s">
        <v>367</v>
      </c>
    </row>
    <row r="8">
      <c r="A8" s="190">
        <v>5.0</v>
      </c>
      <c r="B8" s="191" t="s">
        <v>38</v>
      </c>
      <c r="C8" s="190" t="s">
        <v>368</v>
      </c>
      <c r="D8" s="192" t="s">
        <v>360</v>
      </c>
      <c r="E8" s="190">
        <v>1.0</v>
      </c>
      <c r="F8" s="190">
        <v>22.0</v>
      </c>
      <c r="G8" s="193">
        <v>249000.0</v>
      </c>
      <c r="H8" s="194">
        <v>34345.0</v>
      </c>
      <c r="I8" s="169"/>
    </row>
    <row r="9">
      <c r="A9" s="190">
        <v>6.0</v>
      </c>
      <c r="B9" s="191" t="s">
        <v>39</v>
      </c>
      <c r="C9" s="190" t="s">
        <v>369</v>
      </c>
      <c r="D9" s="192" t="s">
        <v>360</v>
      </c>
      <c r="E9" s="190">
        <v>1.0</v>
      </c>
      <c r="F9" s="190">
        <v>22.0</v>
      </c>
      <c r="G9" s="193">
        <v>132000.0</v>
      </c>
      <c r="H9" s="194">
        <v>18207.0</v>
      </c>
      <c r="I9" s="195" t="s">
        <v>370</v>
      </c>
    </row>
    <row r="10">
      <c r="A10" s="190">
        <v>7.0</v>
      </c>
      <c r="B10" s="191" t="s">
        <v>39</v>
      </c>
      <c r="C10" s="190" t="s">
        <v>371</v>
      </c>
      <c r="D10" s="192" t="s">
        <v>360</v>
      </c>
      <c r="E10" s="190">
        <v>1.0</v>
      </c>
      <c r="F10" s="190">
        <v>18.5</v>
      </c>
      <c r="G10" s="193">
        <v>94600.0</v>
      </c>
      <c r="H10" s="194">
        <v>13048.0</v>
      </c>
      <c r="I10" s="195" t="s">
        <v>372</v>
      </c>
    </row>
    <row r="11">
      <c r="A11" s="190">
        <v>8.0</v>
      </c>
      <c r="B11" s="191" t="s">
        <v>39</v>
      </c>
      <c r="C11" s="190" t="s">
        <v>371</v>
      </c>
      <c r="D11" s="192" t="s">
        <v>360</v>
      </c>
      <c r="E11" s="190">
        <v>1.0</v>
      </c>
      <c r="F11" s="190">
        <v>15.0</v>
      </c>
      <c r="G11" s="193">
        <v>93500.0</v>
      </c>
      <c r="H11" s="194">
        <v>12897.0</v>
      </c>
      <c r="I11" s="195" t="s">
        <v>372</v>
      </c>
    </row>
    <row r="12">
      <c r="A12" s="190">
        <v>9.0</v>
      </c>
      <c r="B12" s="191" t="s">
        <v>40</v>
      </c>
      <c r="C12" s="190" t="s">
        <v>373</v>
      </c>
      <c r="D12" s="192" t="s">
        <v>360</v>
      </c>
      <c r="E12" s="190">
        <v>1.0</v>
      </c>
      <c r="F12" s="190">
        <v>1.6</v>
      </c>
      <c r="G12" s="193">
        <v>19900.0</v>
      </c>
      <c r="H12" s="194">
        <v>2745.0</v>
      </c>
      <c r="I12" s="195" t="s">
        <v>374</v>
      </c>
    </row>
    <row r="13">
      <c r="A13" s="190">
        <v>10.0</v>
      </c>
      <c r="B13" s="191" t="s">
        <v>41</v>
      </c>
      <c r="C13" s="190" t="s">
        <v>375</v>
      </c>
      <c r="D13" s="192" t="s">
        <v>360</v>
      </c>
      <c r="E13" s="190">
        <v>1.0</v>
      </c>
      <c r="F13" s="169"/>
      <c r="G13" s="193">
        <v>16500.0</v>
      </c>
      <c r="H13" s="194">
        <v>2276.0</v>
      </c>
      <c r="I13" s="169"/>
    </row>
    <row r="14">
      <c r="A14" s="190">
        <v>11.0</v>
      </c>
      <c r="B14" s="191" t="s">
        <v>42</v>
      </c>
      <c r="C14" s="192" t="s">
        <v>376</v>
      </c>
      <c r="D14" s="192" t="s">
        <v>360</v>
      </c>
      <c r="E14" s="192">
        <v>2.0</v>
      </c>
      <c r="F14" s="190" t="s">
        <v>377</v>
      </c>
      <c r="G14" s="193">
        <v>25000.0</v>
      </c>
      <c r="H14" s="194">
        <v>3448.0</v>
      </c>
      <c r="I14" s="195" t="s">
        <v>378</v>
      </c>
    </row>
    <row r="15">
      <c r="A15" s="169"/>
      <c r="B15" s="196" t="s">
        <v>379</v>
      </c>
      <c r="C15" s="169"/>
      <c r="D15" s="169"/>
      <c r="E15" s="169"/>
      <c r="F15" s="197">
        <v>374.1</v>
      </c>
      <c r="G15" s="198">
        <v>1615900.0</v>
      </c>
      <c r="H15" s="194">
        <v>222883.0</v>
      </c>
      <c r="I15" s="169"/>
    </row>
    <row r="16">
      <c r="A16" s="188" t="s">
        <v>380</v>
      </c>
      <c r="B16" s="189" t="s">
        <v>381</v>
      </c>
      <c r="C16" s="139"/>
      <c r="D16" s="139"/>
      <c r="E16" s="139"/>
      <c r="F16" s="139"/>
      <c r="G16" s="139"/>
      <c r="H16" s="139"/>
      <c r="I16" s="159"/>
    </row>
    <row r="17">
      <c r="A17" s="190">
        <v>1.0</v>
      </c>
      <c r="B17" s="191" t="s">
        <v>44</v>
      </c>
      <c r="C17" s="190" t="s">
        <v>382</v>
      </c>
      <c r="D17" s="192" t="s">
        <v>360</v>
      </c>
      <c r="E17" s="190">
        <v>2.0</v>
      </c>
      <c r="F17" s="190" t="s">
        <v>383</v>
      </c>
      <c r="G17" s="193">
        <v>40000.0</v>
      </c>
      <c r="H17" s="194">
        <v>5517.0</v>
      </c>
      <c r="I17" s="195" t="s">
        <v>361</v>
      </c>
    </row>
    <row r="18">
      <c r="A18" s="190">
        <v>2.0</v>
      </c>
      <c r="B18" s="190" t="s">
        <v>45</v>
      </c>
      <c r="C18" s="190" t="s">
        <v>384</v>
      </c>
      <c r="D18" s="192" t="s">
        <v>360</v>
      </c>
      <c r="E18" s="190">
        <v>1.0</v>
      </c>
      <c r="F18" s="190">
        <v>5.5</v>
      </c>
      <c r="G18" s="193">
        <v>48000.0</v>
      </c>
      <c r="H18" s="194">
        <v>6621.0</v>
      </c>
      <c r="I18" s="195" t="s">
        <v>385</v>
      </c>
    </row>
    <row r="19">
      <c r="A19" s="190">
        <v>3.0</v>
      </c>
      <c r="B19" s="191" t="s">
        <v>46</v>
      </c>
      <c r="C19" s="190" t="s">
        <v>386</v>
      </c>
      <c r="D19" s="192" t="s">
        <v>360</v>
      </c>
      <c r="E19" s="190">
        <v>1.0</v>
      </c>
      <c r="F19" s="169"/>
      <c r="G19" s="193">
        <v>83000.0</v>
      </c>
      <c r="H19" s="194">
        <v>11448.0</v>
      </c>
      <c r="I19" s="169"/>
    </row>
    <row r="20">
      <c r="A20" s="190">
        <v>4.0</v>
      </c>
      <c r="B20" s="191" t="s">
        <v>47</v>
      </c>
      <c r="C20" s="190" t="s">
        <v>387</v>
      </c>
      <c r="D20" s="192" t="s">
        <v>360</v>
      </c>
      <c r="E20" s="190">
        <v>1.0</v>
      </c>
      <c r="F20" s="190">
        <v>320.0</v>
      </c>
      <c r="G20" s="193">
        <v>846000.0</v>
      </c>
      <c r="H20" s="194">
        <v>116690.0</v>
      </c>
      <c r="I20" s="195" t="s">
        <v>388</v>
      </c>
    </row>
    <row r="21">
      <c r="A21" s="190">
        <v>5.0</v>
      </c>
      <c r="B21" s="191" t="s">
        <v>48</v>
      </c>
      <c r="C21" s="190" t="s">
        <v>389</v>
      </c>
      <c r="D21" s="192" t="s">
        <v>360</v>
      </c>
      <c r="E21" s="190">
        <v>1.0</v>
      </c>
      <c r="F21" s="190">
        <v>3.0</v>
      </c>
      <c r="G21" s="193">
        <v>30000.0</v>
      </c>
      <c r="H21" s="194">
        <v>4138.0</v>
      </c>
      <c r="I21" s="169"/>
    </row>
    <row r="22">
      <c r="A22" s="190">
        <v>6.0</v>
      </c>
      <c r="B22" s="190" t="s">
        <v>49</v>
      </c>
      <c r="C22" s="190" t="s">
        <v>390</v>
      </c>
      <c r="D22" s="192" t="s">
        <v>360</v>
      </c>
      <c r="E22" s="190">
        <v>2.0</v>
      </c>
      <c r="F22" s="190">
        <v>4.0</v>
      </c>
      <c r="G22" s="193">
        <v>13000.0</v>
      </c>
      <c r="H22" s="194">
        <v>1793.0</v>
      </c>
      <c r="I22" s="194" t="s">
        <v>391</v>
      </c>
    </row>
    <row r="23">
      <c r="A23" s="190">
        <v>7.0</v>
      </c>
      <c r="B23" s="191" t="s">
        <v>50</v>
      </c>
      <c r="C23" s="190" t="s">
        <v>392</v>
      </c>
      <c r="D23" s="192" t="s">
        <v>360</v>
      </c>
      <c r="E23" s="190">
        <v>1.0</v>
      </c>
      <c r="F23" s="190">
        <v>1.1</v>
      </c>
      <c r="G23" s="193">
        <v>13900.0</v>
      </c>
      <c r="H23" s="194">
        <v>1917.0</v>
      </c>
      <c r="I23" s="169"/>
    </row>
    <row r="24">
      <c r="A24" s="190">
        <v>8.0</v>
      </c>
      <c r="B24" s="190" t="s">
        <v>49</v>
      </c>
      <c r="C24" s="190" t="s">
        <v>393</v>
      </c>
      <c r="D24" s="192" t="s">
        <v>360</v>
      </c>
      <c r="E24" s="190">
        <v>2.0</v>
      </c>
      <c r="F24" s="190">
        <v>37.0</v>
      </c>
      <c r="G24" s="193">
        <v>48000.0</v>
      </c>
      <c r="H24" s="194">
        <v>6621.0</v>
      </c>
      <c r="I24" s="194" t="s">
        <v>394</v>
      </c>
    </row>
    <row r="25">
      <c r="A25" s="190">
        <v>9.0</v>
      </c>
      <c r="B25" s="191" t="s">
        <v>51</v>
      </c>
      <c r="C25" s="190" t="s">
        <v>395</v>
      </c>
      <c r="D25" s="192" t="s">
        <v>360</v>
      </c>
      <c r="E25" s="190">
        <v>1.0</v>
      </c>
      <c r="F25" s="169"/>
      <c r="G25" s="193">
        <v>24000.0</v>
      </c>
      <c r="H25" s="194">
        <v>3310.0</v>
      </c>
      <c r="I25" s="195" t="s">
        <v>396</v>
      </c>
    </row>
    <row r="26">
      <c r="A26" s="190">
        <v>10.0</v>
      </c>
      <c r="B26" s="190" t="s">
        <v>52</v>
      </c>
      <c r="C26" s="190" t="s">
        <v>397</v>
      </c>
      <c r="D26" s="192" t="s">
        <v>360</v>
      </c>
      <c r="E26" s="190">
        <v>2.0</v>
      </c>
      <c r="F26" s="169"/>
      <c r="G26" s="193">
        <v>45000.0</v>
      </c>
      <c r="H26" s="194">
        <v>6207.0</v>
      </c>
      <c r="I26" s="199" t="s">
        <v>398</v>
      </c>
    </row>
    <row r="27">
      <c r="A27" s="190">
        <v>11.0</v>
      </c>
      <c r="B27" s="191" t="s">
        <v>53</v>
      </c>
      <c r="C27" s="190" t="s">
        <v>399</v>
      </c>
      <c r="D27" s="192" t="s">
        <v>360</v>
      </c>
      <c r="E27" s="190">
        <v>1.0</v>
      </c>
      <c r="F27" s="190">
        <v>280.0</v>
      </c>
      <c r="G27" s="193">
        <v>805000.0</v>
      </c>
      <c r="H27" s="194">
        <v>111034.0</v>
      </c>
      <c r="I27" s="195" t="s">
        <v>400</v>
      </c>
    </row>
    <row r="28">
      <c r="A28" s="190">
        <v>12.0</v>
      </c>
      <c r="B28" s="190" t="s">
        <v>49</v>
      </c>
      <c r="C28" s="190" t="s">
        <v>393</v>
      </c>
      <c r="D28" s="192" t="s">
        <v>360</v>
      </c>
      <c r="E28" s="190">
        <v>2.0</v>
      </c>
      <c r="F28" s="190">
        <v>45.0</v>
      </c>
      <c r="G28" s="193">
        <v>58800.0</v>
      </c>
      <c r="H28" s="194">
        <v>8110.0</v>
      </c>
      <c r="I28" s="194" t="s">
        <v>401</v>
      </c>
    </row>
    <row r="29">
      <c r="A29" s="190">
        <v>13.0</v>
      </c>
      <c r="B29" s="191" t="s">
        <v>51</v>
      </c>
      <c r="C29" s="190" t="s">
        <v>402</v>
      </c>
      <c r="D29" s="192" t="s">
        <v>360</v>
      </c>
      <c r="E29" s="190">
        <v>2.0</v>
      </c>
      <c r="F29" s="169"/>
      <c r="G29" s="193">
        <v>35700.0</v>
      </c>
      <c r="H29" s="194">
        <v>4924.0</v>
      </c>
      <c r="I29" s="169"/>
    </row>
    <row r="30">
      <c r="A30" s="190">
        <v>14.0</v>
      </c>
      <c r="B30" s="190" t="s">
        <v>52</v>
      </c>
      <c r="C30" s="190" t="s">
        <v>403</v>
      </c>
      <c r="D30" s="192" t="s">
        <v>404</v>
      </c>
      <c r="E30" s="190">
        <v>1.0</v>
      </c>
      <c r="F30" s="169"/>
      <c r="G30" s="193">
        <v>58600.0</v>
      </c>
      <c r="H30" s="194">
        <v>8083.0</v>
      </c>
      <c r="I30" s="199" t="s">
        <v>405</v>
      </c>
    </row>
    <row r="31">
      <c r="A31" s="190">
        <v>15.0</v>
      </c>
      <c r="B31" s="191" t="s">
        <v>54</v>
      </c>
      <c r="C31" s="190" t="s">
        <v>406</v>
      </c>
      <c r="D31" s="192" t="s">
        <v>360</v>
      </c>
      <c r="E31" s="190">
        <v>1.0</v>
      </c>
      <c r="F31" s="190" t="s">
        <v>407</v>
      </c>
      <c r="G31" s="193">
        <v>10900.0</v>
      </c>
      <c r="H31" s="194">
        <v>1503.0</v>
      </c>
      <c r="I31" s="195" t="s">
        <v>408</v>
      </c>
    </row>
    <row r="32">
      <c r="A32" s="190">
        <v>16.0</v>
      </c>
      <c r="B32" s="191" t="s">
        <v>55</v>
      </c>
      <c r="C32" s="190" t="s">
        <v>409</v>
      </c>
      <c r="D32" s="192" t="s">
        <v>360</v>
      </c>
      <c r="E32" s="190">
        <v>1.0</v>
      </c>
      <c r="F32" s="190">
        <v>2.2</v>
      </c>
      <c r="G32" s="193">
        <v>16400.0</v>
      </c>
      <c r="H32" s="194">
        <v>2262.0</v>
      </c>
      <c r="I32" s="195" t="s">
        <v>410</v>
      </c>
    </row>
    <row r="33">
      <c r="A33" s="190">
        <v>17.0</v>
      </c>
      <c r="B33" s="191" t="s">
        <v>42</v>
      </c>
      <c r="C33" s="190" t="s">
        <v>376</v>
      </c>
      <c r="D33" s="192" t="s">
        <v>360</v>
      </c>
      <c r="E33" s="190">
        <v>2.0</v>
      </c>
      <c r="F33" s="190" t="s">
        <v>377</v>
      </c>
      <c r="G33" s="193">
        <v>25000.0</v>
      </c>
      <c r="H33" s="194">
        <v>3448.0</v>
      </c>
      <c r="I33" s="195" t="s">
        <v>378</v>
      </c>
    </row>
    <row r="34">
      <c r="A34" s="169"/>
      <c r="B34" s="196" t="s">
        <v>379</v>
      </c>
      <c r="C34" s="169"/>
      <c r="D34" s="169"/>
      <c r="E34" s="169"/>
      <c r="F34" s="190">
        <v>713.2</v>
      </c>
      <c r="G34" s="193">
        <v>2201300.0</v>
      </c>
      <c r="H34" s="194">
        <v>303628.0</v>
      </c>
      <c r="I34" s="169"/>
    </row>
    <row r="35">
      <c r="A35" s="188" t="s">
        <v>411</v>
      </c>
      <c r="B35" s="189" t="s">
        <v>412</v>
      </c>
      <c r="C35" s="139"/>
      <c r="D35" s="139"/>
      <c r="E35" s="139"/>
      <c r="F35" s="139"/>
      <c r="G35" s="139"/>
      <c r="H35" s="139"/>
      <c r="I35" s="159"/>
    </row>
    <row r="36">
      <c r="A36" s="197">
        <v>1.0</v>
      </c>
      <c r="B36" s="190" t="s">
        <v>57</v>
      </c>
      <c r="C36" s="197" t="s">
        <v>413</v>
      </c>
      <c r="D36" s="192" t="s">
        <v>360</v>
      </c>
      <c r="E36" s="197">
        <v>3.0</v>
      </c>
      <c r="F36" s="197" t="s">
        <v>414</v>
      </c>
      <c r="G36" s="198">
        <v>53000.0</v>
      </c>
      <c r="H36" s="194">
        <v>7310.0</v>
      </c>
      <c r="I36" s="195" t="s">
        <v>415</v>
      </c>
    </row>
    <row r="37">
      <c r="A37" s="197">
        <v>2.0</v>
      </c>
      <c r="B37" s="200" t="s">
        <v>58</v>
      </c>
      <c r="C37" s="197" t="s">
        <v>416</v>
      </c>
      <c r="D37" s="192" t="s">
        <v>360</v>
      </c>
      <c r="E37" s="197">
        <v>1.0</v>
      </c>
      <c r="F37" s="197">
        <v>7.5</v>
      </c>
      <c r="G37" s="197" t="s">
        <v>407</v>
      </c>
      <c r="H37" s="169"/>
      <c r="I37" s="201" t="s">
        <v>417</v>
      </c>
    </row>
    <row r="38">
      <c r="A38" s="202"/>
      <c r="B38" s="191" t="s">
        <v>59</v>
      </c>
      <c r="C38" s="169"/>
      <c r="D38" s="192" t="s">
        <v>360</v>
      </c>
      <c r="E38" s="197">
        <v>1.0</v>
      </c>
      <c r="F38" s="169"/>
      <c r="G38" s="193">
        <v>240000.0</v>
      </c>
      <c r="H38" s="194">
        <v>33103.0</v>
      </c>
      <c r="I38" s="203" t="s">
        <v>418</v>
      </c>
    </row>
    <row r="39">
      <c r="A39" s="204"/>
      <c r="B39" s="191" t="s">
        <v>60</v>
      </c>
      <c r="C39" s="169"/>
      <c r="D39" s="192" t="s">
        <v>360</v>
      </c>
      <c r="E39" s="169"/>
      <c r="F39" s="169"/>
      <c r="G39" s="193">
        <v>332000.0</v>
      </c>
      <c r="H39" s="194">
        <v>45793.0</v>
      </c>
      <c r="I39" s="204"/>
    </row>
    <row r="40">
      <c r="A40" s="205"/>
      <c r="B40" s="191" t="s">
        <v>61</v>
      </c>
      <c r="C40" s="169"/>
      <c r="D40" s="192" t="s">
        <v>360</v>
      </c>
      <c r="E40" s="197">
        <v>1.0</v>
      </c>
      <c r="F40" s="169"/>
      <c r="G40" s="193">
        <v>271000.0</v>
      </c>
      <c r="H40" s="194">
        <v>37379.0</v>
      </c>
      <c r="I40" s="205"/>
    </row>
    <row r="41">
      <c r="A41" s="197">
        <v>3.0</v>
      </c>
      <c r="B41" s="191" t="s">
        <v>62</v>
      </c>
      <c r="C41" s="197" t="s">
        <v>419</v>
      </c>
      <c r="D41" s="192" t="s">
        <v>360</v>
      </c>
      <c r="E41" s="197">
        <v>1.0</v>
      </c>
      <c r="F41" s="197">
        <v>0.185</v>
      </c>
      <c r="G41" s="198">
        <v>14800.0</v>
      </c>
      <c r="H41" s="194">
        <v>2041.0</v>
      </c>
      <c r="I41" s="195" t="s">
        <v>420</v>
      </c>
    </row>
    <row r="42">
      <c r="A42" s="197">
        <v>4.0</v>
      </c>
      <c r="B42" s="191" t="s">
        <v>63</v>
      </c>
      <c r="C42" s="197" t="s">
        <v>421</v>
      </c>
      <c r="D42" s="192" t="s">
        <v>360</v>
      </c>
      <c r="E42" s="197">
        <v>1.0</v>
      </c>
      <c r="F42" s="197">
        <v>2.2</v>
      </c>
      <c r="G42" s="198">
        <v>15300.0</v>
      </c>
      <c r="H42" s="194">
        <v>2110.0</v>
      </c>
      <c r="I42" s="195" t="s">
        <v>422</v>
      </c>
    </row>
    <row r="43">
      <c r="A43" s="197">
        <v>5.0</v>
      </c>
      <c r="B43" s="190" t="s">
        <v>64</v>
      </c>
      <c r="C43" s="197" t="s">
        <v>423</v>
      </c>
      <c r="D43" s="192" t="s">
        <v>360</v>
      </c>
      <c r="E43" s="197">
        <v>2.0</v>
      </c>
      <c r="F43" s="197">
        <v>2.2</v>
      </c>
      <c r="G43" s="198">
        <v>13900.0</v>
      </c>
      <c r="H43" s="194">
        <v>1917.0</v>
      </c>
      <c r="I43" s="195" t="s">
        <v>424</v>
      </c>
    </row>
    <row r="44">
      <c r="A44" s="197">
        <v>6.0</v>
      </c>
      <c r="B44" s="190" t="s">
        <v>49</v>
      </c>
      <c r="C44" s="197" t="s">
        <v>425</v>
      </c>
      <c r="D44" s="192" t="s">
        <v>360</v>
      </c>
      <c r="E44" s="197">
        <v>2.0</v>
      </c>
      <c r="F44" s="197">
        <v>11.0</v>
      </c>
      <c r="G44" s="198">
        <v>23500.0</v>
      </c>
      <c r="H44" s="194">
        <v>3241.0</v>
      </c>
      <c r="I44" s="206" t="s">
        <v>426</v>
      </c>
    </row>
    <row r="45">
      <c r="A45" s="197">
        <v>7.0</v>
      </c>
      <c r="B45" s="191" t="s">
        <v>65</v>
      </c>
      <c r="C45" s="197" t="s">
        <v>427</v>
      </c>
      <c r="D45" s="192" t="s">
        <v>360</v>
      </c>
      <c r="E45" s="197">
        <v>7.0</v>
      </c>
      <c r="F45" s="197" t="s">
        <v>428</v>
      </c>
      <c r="G45" s="198">
        <v>2075000.0</v>
      </c>
      <c r="H45" s="194">
        <v>286207.0</v>
      </c>
      <c r="I45" s="206" t="s">
        <v>429</v>
      </c>
    </row>
    <row r="46">
      <c r="A46" s="197">
        <v>8.0</v>
      </c>
      <c r="B46" s="191" t="s">
        <v>66</v>
      </c>
      <c r="C46" s="197" t="s">
        <v>430</v>
      </c>
      <c r="D46" s="192" t="s">
        <v>360</v>
      </c>
      <c r="E46" s="197">
        <v>7.0</v>
      </c>
      <c r="F46" s="197" t="s">
        <v>407</v>
      </c>
      <c r="G46" s="198">
        <v>30000.0</v>
      </c>
      <c r="H46" s="194">
        <v>4138.0</v>
      </c>
      <c r="I46" s="169"/>
    </row>
    <row r="47">
      <c r="A47" s="197">
        <v>9.0</v>
      </c>
      <c r="B47" s="191" t="s">
        <v>67</v>
      </c>
      <c r="C47" s="197" t="s">
        <v>431</v>
      </c>
      <c r="D47" s="192" t="s">
        <v>360</v>
      </c>
      <c r="E47" s="197">
        <v>6.0</v>
      </c>
      <c r="F47" s="197" t="s">
        <v>407</v>
      </c>
      <c r="G47" s="198">
        <v>12900.0</v>
      </c>
      <c r="H47" s="194">
        <v>1779.0</v>
      </c>
      <c r="I47" s="169"/>
    </row>
    <row r="48">
      <c r="A48" s="197">
        <v>10.0</v>
      </c>
      <c r="B48" s="190" t="s">
        <v>68</v>
      </c>
      <c r="C48" s="197" t="s">
        <v>432</v>
      </c>
      <c r="D48" s="192" t="s">
        <v>360</v>
      </c>
      <c r="E48" s="197">
        <v>2.0</v>
      </c>
      <c r="F48" s="197">
        <v>110.0</v>
      </c>
      <c r="G48" s="198">
        <v>194000.0</v>
      </c>
      <c r="H48" s="194">
        <v>26759.0</v>
      </c>
      <c r="I48" s="207" t="s">
        <v>433</v>
      </c>
    </row>
    <row r="49">
      <c r="A49" s="197">
        <v>12.0</v>
      </c>
      <c r="B49" s="191" t="s">
        <v>69</v>
      </c>
      <c r="C49" s="197" t="s">
        <v>434</v>
      </c>
      <c r="D49" s="192" t="s">
        <v>360</v>
      </c>
      <c r="E49" s="197">
        <v>1.0</v>
      </c>
      <c r="F49" s="197">
        <v>7.5</v>
      </c>
      <c r="G49" s="198">
        <v>19600.0</v>
      </c>
      <c r="H49" s="194">
        <v>2703.0</v>
      </c>
      <c r="I49" s="195" t="s">
        <v>435</v>
      </c>
    </row>
    <row r="50">
      <c r="A50" s="197">
        <v>13.0</v>
      </c>
      <c r="B50" s="191" t="s">
        <v>70</v>
      </c>
      <c r="C50" s="197" t="s">
        <v>436</v>
      </c>
      <c r="D50" s="192" t="s">
        <v>360</v>
      </c>
      <c r="E50" s="197">
        <v>2.0</v>
      </c>
      <c r="F50" s="197">
        <v>1.1</v>
      </c>
      <c r="G50" s="198">
        <v>7300.0</v>
      </c>
      <c r="H50" s="194">
        <v>1007.0</v>
      </c>
      <c r="I50" s="195" t="s">
        <v>437</v>
      </c>
    </row>
    <row r="51">
      <c r="A51" s="197">
        <v>14.0</v>
      </c>
      <c r="B51" s="191" t="s">
        <v>71</v>
      </c>
      <c r="C51" s="197" t="s">
        <v>376</v>
      </c>
      <c r="D51" s="192" t="s">
        <v>360</v>
      </c>
      <c r="E51" s="197">
        <v>1.0</v>
      </c>
      <c r="F51" s="197">
        <v>5.5</v>
      </c>
      <c r="G51" s="198">
        <v>12600.0</v>
      </c>
      <c r="H51" s="194">
        <v>1738.0</v>
      </c>
      <c r="I51" s="195" t="s">
        <v>438</v>
      </c>
    </row>
    <row r="52">
      <c r="A52" s="169"/>
      <c r="B52" s="196" t="s">
        <v>379</v>
      </c>
      <c r="C52" s="169"/>
      <c r="D52" s="169"/>
      <c r="E52" s="169"/>
      <c r="F52" s="197">
        <v>281.19</v>
      </c>
      <c r="G52" s="198">
        <v>3314900.0</v>
      </c>
      <c r="H52" s="194">
        <v>457228.0</v>
      </c>
      <c r="I52" s="169"/>
    </row>
    <row r="53">
      <c r="A53" s="196" t="s">
        <v>439</v>
      </c>
      <c r="B53" s="189" t="s">
        <v>440</v>
      </c>
      <c r="C53" s="139"/>
      <c r="D53" s="139"/>
      <c r="E53" s="139"/>
      <c r="F53" s="139"/>
      <c r="G53" s="139"/>
      <c r="H53" s="139"/>
      <c r="I53" s="159"/>
    </row>
    <row r="54">
      <c r="A54" s="197">
        <v>1.0</v>
      </c>
      <c r="B54" s="191" t="s">
        <v>73</v>
      </c>
      <c r="C54" s="197" t="s">
        <v>441</v>
      </c>
      <c r="D54" s="208" t="s">
        <v>404</v>
      </c>
      <c r="E54" s="197">
        <v>1.0</v>
      </c>
      <c r="F54" s="169"/>
      <c r="G54" s="209">
        <v>680000.0</v>
      </c>
      <c r="H54" s="194">
        <v>93793.0</v>
      </c>
      <c r="I54" s="169"/>
    </row>
    <row r="55">
      <c r="A55" s="202"/>
      <c r="B55" s="191" t="s">
        <v>74</v>
      </c>
      <c r="C55" s="197" t="s">
        <v>442</v>
      </c>
      <c r="D55" s="192" t="s">
        <v>360</v>
      </c>
      <c r="E55" s="197">
        <v>1.0</v>
      </c>
      <c r="F55" s="169"/>
      <c r="G55" s="202"/>
      <c r="H55" s="169"/>
      <c r="I55" s="169"/>
    </row>
    <row r="56">
      <c r="A56" s="204"/>
      <c r="B56" s="191" t="s">
        <v>75</v>
      </c>
      <c r="C56" s="197" t="s">
        <v>443</v>
      </c>
      <c r="D56" s="192" t="s">
        <v>360</v>
      </c>
      <c r="E56" s="197">
        <v>1.0</v>
      </c>
      <c r="F56" s="169"/>
      <c r="G56" s="204"/>
      <c r="H56" s="169"/>
      <c r="I56" s="169"/>
    </row>
    <row r="57">
      <c r="A57" s="204"/>
      <c r="B57" s="191" t="s">
        <v>76</v>
      </c>
      <c r="C57" s="197" t="s">
        <v>444</v>
      </c>
      <c r="D57" s="192" t="s">
        <v>360</v>
      </c>
      <c r="E57" s="197">
        <v>2.0</v>
      </c>
      <c r="F57" s="169"/>
      <c r="G57" s="204"/>
      <c r="H57" s="169"/>
      <c r="I57" s="169"/>
    </row>
    <row r="58">
      <c r="A58" s="204"/>
      <c r="B58" s="191" t="s">
        <v>77</v>
      </c>
      <c r="C58" s="197" t="s">
        <v>445</v>
      </c>
      <c r="D58" s="192" t="s">
        <v>360</v>
      </c>
      <c r="E58" s="197">
        <v>1.0</v>
      </c>
      <c r="F58" s="169"/>
      <c r="G58" s="204"/>
      <c r="H58" s="169"/>
      <c r="I58" s="169"/>
    </row>
    <row r="59">
      <c r="A59" s="204"/>
      <c r="B59" s="191" t="s">
        <v>78</v>
      </c>
      <c r="C59" s="197" t="s">
        <v>446</v>
      </c>
      <c r="D59" s="192" t="s">
        <v>360</v>
      </c>
      <c r="E59" s="197">
        <v>2.0</v>
      </c>
      <c r="F59" s="197">
        <v>4.0</v>
      </c>
      <c r="G59" s="204"/>
      <c r="H59" s="169"/>
      <c r="I59" s="195" t="s">
        <v>447</v>
      </c>
    </row>
    <row r="60">
      <c r="A60" s="204"/>
      <c r="B60" s="191" t="s">
        <v>79</v>
      </c>
      <c r="C60" s="197" t="s">
        <v>448</v>
      </c>
      <c r="D60" s="192" t="s">
        <v>360</v>
      </c>
      <c r="E60" s="197">
        <v>2.0</v>
      </c>
      <c r="F60" s="197" t="s">
        <v>449</v>
      </c>
      <c r="G60" s="204"/>
      <c r="H60" s="169"/>
      <c r="I60" s="194" t="s">
        <v>450</v>
      </c>
    </row>
    <row r="61">
      <c r="A61" s="204"/>
      <c r="B61" s="191" t="s">
        <v>80</v>
      </c>
      <c r="C61" s="197" t="s">
        <v>451</v>
      </c>
      <c r="D61" s="192" t="s">
        <v>360</v>
      </c>
      <c r="E61" s="197">
        <v>1.0</v>
      </c>
      <c r="F61" s="197">
        <v>4.0</v>
      </c>
      <c r="G61" s="204"/>
      <c r="H61" s="169"/>
      <c r="I61" s="169"/>
    </row>
    <row r="62">
      <c r="A62" s="204"/>
      <c r="B62" s="191" t="s">
        <v>81</v>
      </c>
      <c r="C62" s="197" t="s">
        <v>452</v>
      </c>
      <c r="D62" s="192" t="s">
        <v>360</v>
      </c>
      <c r="E62" s="197">
        <v>1.0</v>
      </c>
      <c r="F62" s="197" t="s">
        <v>453</v>
      </c>
      <c r="G62" s="204"/>
      <c r="H62" s="169"/>
      <c r="I62" s="169"/>
    </row>
    <row r="63">
      <c r="A63" s="204"/>
      <c r="B63" s="191" t="s">
        <v>82</v>
      </c>
      <c r="C63" s="197" t="s">
        <v>441</v>
      </c>
      <c r="D63" s="192" t="s">
        <v>360</v>
      </c>
      <c r="E63" s="197">
        <v>1.0</v>
      </c>
      <c r="F63" s="169"/>
      <c r="G63" s="204"/>
      <c r="H63" s="169"/>
      <c r="I63" s="169"/>
    </row>
    <row r="64">
      <c r="A64" s="204"/>
      <c r="B64" s="191" t="s">
        <v>83</v>
      </c>
      <c r="C64" s="197" t="s">
        <v>454</v>
      </c>
      <c r="D64" s="192" t="s">
        <v>360</v>
      </c>
      <c r="E64" s="197">
        <v>1.0</v>
      </c>
      <c r="F64" s="169"/>
      <c r="G64" s="204"/>
      <c r="H64" s="169"/>
      <c r="I64" s="169"/>
    </row>
    <row r="65">
      <c r="A65" s="204"/>
      <c r="B65" s="191" t="s">
        <v>84</v>
      </c>
      <c r="C65" s="169"/>
      <c r="D65" s="208" t="s">
        <v>404</v>
      </c>
      <c r="E65" s="197">
        <v>1.0</v>
      </c>
      <c r="F65" s="169"/>
      <c r="G65" s="204"/>
      <c r="H65" s="169"/>
      <c r="I65" s="169"/>
    </row>
    <row r="66">
      <c r="A66" s="205"/>
      <c r="B66" s="191" t="s">
        <v>85</v>
      </c>
      <c r="C66" s="169"/>
      <c r="D66" s="208" t="s">
        <v>404</v>
      </c>
      <c r="E66" s="197">
        <v>1.0</v>
      </c>
      <c r="F66" s="169"/>
      <c r="G66" s="205"/>
      <c r="H66" s="169"/>
      <c r="I66" s="169"/>
    </row>
    <row r="67">
      <c r="A67" s="197">
        <v>2.0</v>
      </c>
      <c r="B67" s="191" t="s">
        <v>86</v>
      </c>
      <c r="C67" s="169"/>
      <c r="D67" s="208" t="s">
        <v>404</v>
      </c>
      <c r="E67" s="197">
        <v>1.0</v>
      </c>
      <c r="F67" s="169"/>
      <c r="G67" s="198">
        <v>94500.0</v>
      </c>
      <c r="H67" s="194">
        <v>13034.0</v>
      </c>
      <c r="I67" s="195" t="s">
        <v>455</v>
      </c>
    </row>
    <row r="68">
      <c r="A68" s="202"/>
      <c r="B68" s="191" t="s">
        <v>87</v>
      </c>
      <c r="C68" s="197" t="s">
        <v>456</v>
      </c>
      <c r="D68" s="208" t="s">
        <v>404</v>
      </c>
      <c r="E68" s="197">
        <v>1.0</v>
      </c>
      <c r="F68" s="197">
        <v>30.0</v>
      </c>
      <c r="G68" s="202"/>
      <c r="H68" s="169"/>
      <c r="I68" s="195" t="s">
        <v>457</v>
      </c>
    </row>
    <row r="69">
      <c r="A69" s="204"/>
      <c r="B69" s="191" t="s">
        <v>88</v>
      </c>
      <c r="C69" s="188" t="s">
        <v>458</v>
      </c>
      <c r="D69" s="208" t="s">
        <v>360</v>
      </c>
      <c r="E69" s="197">
        <v>10.0</v>
      </c>
      <c r="F69" s="169"/>
      <c r="G69" s="204"/>
      <c r="H69" s="169"/>
      <c r="I69" s="195" t="s">
        <v>459</v>
      </c>
    </row>
    <row r="70">
      <c r="A70" s="204"/>
      <c r="B70" s="191" t="s">
        <v>89</v>
      </c>
      <c r="C70" s="197" t="s">
        <v>460</v>
      </c>
      <c r="D70" s="208" t="s">
        <v>360</v>
      </c>
      <c r="E70" s="197">
        <v>1.0</v>
      </c>
      <c r="F70" s="197">
        <v>2.2</v>
      </c>
      <c r="G70" s="204"/>
      <c r="H70" s="169"/>
      <c r="I70" s="169"/>
    </row>
    <row r="71">
      <c r="A71" s="204"/>
      <c r="B71" s="191" t="s">
        <v>90</v>
      </c>
      <c r="C71" s="197" t="s">
        <v>461</v>
      </c>
      <c r="D71" s="208" t="s">
        <v>360</v>
      </c>
      <c r="E71" s="197">
        <v>2.0</v>
      </c>
      <c r="F71" s="169"/>
      <c r="G71" s="204"/>
      <c r="H71" s="169"/>
      <c r="I71" s="194" t="s">
        <v>462</v>
      </c>
    </row>
    <row r="72">
      <c r="A72" s="204"/>
      <c r="B72" s="191" t="s">
        <v>90</v>
      </c>
      <c r="C72" s="197" t="s">
        <v>463</v>
      </c>
      <c r="D72" s="208" t="s">
        <v>360</v>
      </c>
      <c r="E72" s="197">
        <v>1.0</v>
      </c>
      <c r="F72" s="169"/>
      <c r="G72" s="204"/>
      <c r="H72" s="169"/>
      <c r="I72" s="169"/>
    </row>
    <row r="73">
      <c r="A73" s="204"/>
      <c r="B73" s="191" t="s">
        <v>91</v>
      </c>
      <c r="C73" s="197" t="s">
        <v>464</v>
      </c>
      <c r="D73" s="208" t="s">
        <v>360</v>
      </c>
      <c r="E73" s="197">
        <v>2.0</v>
      </c>
      <c r="F73" s="197" t="s">
        <v>465</v>
      </c>
      <c r="G73" s="204"/>
      <c r="H73" s="169"/>
      <c r="I73" s="169"/>
    </row>
    <row r="74">
      <c r="A74" s="204"/>
      <c r="B74" s="191" t="s">
        <v>92</v>
      </c>
      <c r="C74" s="197" t="s">
        <v>466</v>
      </c>
      <c r="D74" s="208" t="s">
        <v>360</v>
      </c>
      <c r="E74" s="197">
        <v>1.0</v>
      </c>
      <c r="F74" s="197">
        <v>15.0</v>
      </c>
      <c r="G74" s="204"/>
      <c r="H74" s="169"/>
      <c r="I74" s="169"/>
    </row>
    <row r="75">
      <c r="A75" s="204"/>
      <c r="B75" s="191" t="s">
        <v>93</v>
      </c>
      <c r="C75" s="197" t="s">
        <v>467</v>
      </c>
      <c r="D75" s="208" t="s">
        <v>360</v>
      </c>
      <c r="E75" s="197">
        <v>2.0</v>
      </c>
      <c r="F75" s="169"/>
      <c r="G75" s="204"/>
      <c r="H75" s="169"/>
      <c r="I75" s="169"/>
    </row>
    <row r="76">
      <c r="A76" s="204"/>
      <c r="B76" s="191" t="s">
        <v>94</v>
      </c>
      <c r="C76" s="197" t="s">
        <v>468</v>
      </c>
      <c r="D76" s="208" t="s">
        <v>360</v>
      </c>
      <c r="E76" s="197">
        <v>2.0</v>
      </c>
      <c r="F76" s="169"/>
      <c r="G76" s="204"/>
      <c r="H76" s="169"/>
      <c r="I76" s="169"/>
    </row>
    <row r="77">
      <c r="A77" s="204"/>
      <c r="B77" s="191" t="s">
        <v>94</v>
      </c>
      <c r="C77" s="197" t="s">
        <v>469</v>
      </c>
      <c r="D77" s="208" t="s">
        <v>360</v>
      </c>
      <c r="E77" s="197">
        <v>5.0</v>
      </c>
      <c r="F77" s="169"/>
      <c r="G77" s="204"/>
      <c r="H77" s="169"/>
      <c r="I77" s="169"/>
    </row>
    <row r="78">
      <c r="A78" s="204"/>
      <c r="B78" s="191" t="s">
        <v>95</v>
      </c>
      <c r="C78" s="169"/>
      <c r="D78" s="208" t="s">
        <v>360</v>
      </c>
      <c r="E78" s="197">
        <v>5.0</v>
      </c>
      <c r="F78" s="169"/>
      <c r="G78" s="204"/>
      <c r="H78" s="169"/>
      <c r="I78" s="169"/>
    </row>
    <row r="79">
      <c r="A79" s="204"/>
      <c r="B79" s="191" t="s">
        <v>96</v>
      </c>
      <c r="C79" s="169"/>
      <c r="D79" s="208" t="s">
        <v>360</v>
      </c>
      <c r="E79" s="197">
        <v>2.0</v>
      </c>
      <c r="F79" s="169"/>
      <c r="G79" s="204"/>
      <c r="H79" s="169"/>
      <c r="I79" s="169"/>
    </row>
    <row r="80">
      <c r="A80" s="205"/>
      <c r="B80" s="191" t="s">
        <v>71</v>
      </c>
      <c r="C80" s="197" t="s">
        <v>470</v>
      </c>
      <c r="D80" s="208" t="s">
        <v>360</v>
      </c>
      <c r="E80" s="197">
        <v>1.0</v>
      </c>
      <c r="F80" s="197">
        <v>2.2</v>
      </c>
      <c r="G80" s="205"/>
      <c r="H80" s="154"/>
      <c r="I80" s="169"/>
    </row>
    <row r="81">
      <c r="A81" s="169"/>
      <c r="B81" s="196" t="s">
        <v>379</v>
      </c>
      <c r="C81" s="169"/>
      <c r="D81" s="169"/>
      <c r="E81" s="169"/>
      <c r="F81" s="197">
        <v>216.4</v>
      </c>
      <c r="G81" s="209">
        <v>774500.0</v>
      </c>
      <c r="H81" s="194">
        <v>106828.0</v>
      </c>
      <c r="I81" s="169"/>
    </row>
    <row r="82">
      <c r="A82" s="196" t="s">
        <v>471</v>
      </c>
      <c r="B82" s="210" t="s">
        <v>472</v>
      </c>
      <c r="C82" s="139"/>
      <c r="D82" s="139"/>
      <c r="E82" s="139"/>
      <c r="F82" s="139"/>
      <c r="G82" s="139"/>
      <c r="H82" s="139"/>
      <c r="I82" s="159"/>
    </row>
    <row r="83">
      <c r="A83" s="197">
        <v>1.0</v>
      </c>
      <c r="B83" s="191" t="s">
        <v>65</v>
      </c>
      <c r="C83" s="197" t="s">
        <v>473</v>
      </c>
      <c r="D83" s="208" t="s">
        <v>360</v>
      </c>
      <c r="E83" s="197">
        <v>1.0</v>
      </c>
      <c r="F83" s="197">
        <v>7.5</v>
      </c>
      <c r="G83" s="198">
        <v>129000.0</v>
      </c>
      <c r="H83" s="194">
        <v>17793.0</v>
      </c>
      <c r="I83" s="195" t="s">
        <v>474</v>
      </c>
    </row>
    <row r="84">
      <c r="A84" s="197">
        <v>2.0</v>
      </c>
      <c r="B84" s="190" t="s">
        <v>98</v>
      </c>
      <c r="C84" s="197" t="s">
        <v>475</v>
      </c>
      <c r="D84" s="208" t="s">
        <v>360</v>
      </c>
      <c r="E84" s="197">
        <v>3.0</v>
      </c>
      <c r="F84" s="197" t="s">
        <v>476</v>
      </c>
      <c r="G84" s="198">
        <v>118000.0</v>
      </c>
      <c r="H84" s="194">
        <v>16276.0</v>
      </c>
      <c r="I84" s="194" t="s">
        <v>477</v>
      </c>
    </row>
    <row r="85">
      <c r="A85" s="197">
        <v>3.0</v>
      </c>
      <c r="B85" s="191" t="s">
        <v>99</v>
      </c>
      <c r="C85" s="197" t="s">
        <v>478</v>
      </c>
      <c r="D85" s="208" t="s">
        <v>360</v>
      </c>
      <c r="E85" s="197">
        <v>3.0</v>
      </c>
      <c r="F85" s="169"/>
      <c r="G85" s="198">
        <v>90000.0</v>
      </c>
      <c r="H85" s="194">
        <v>12414.0</v>
      </c>
      <c r="I85" s="169"/>
    </row>
    <row r="86">
      <c r="A86" s="197">
        <v>4.0</v>
      </c>
      <c r="B86" s="191" t="s">
        <v>100</v>
      </c>
      <c r="C86" s="197" t="s">
        <v>479</v>
      </c>
      <c r="D86" s="208" t="s">
        <v>360</v>
      </c>
      <c r="E86" s="197">
        <v>2.0</v>
      </c>
      <c r="F86" s="197" t="s">
        <v>480</v>
      </c>
      <c r="G86" s="198">
        <v>1155000.0</v>
      </c>
      <c r="H86" s="194">
        <v>159310.0</v>
      </c>
      <c r="I86" s="169"/>
    </row>
    <row r="87">
      <c r="A87" s="197">
        <v>5.0</v>
      </c>
      <c r="B87" s="190" t="s">
        <v>101</v>
      </c>
      <c r="C87" s="197" t="s">
        <v>481</v>
      </c>
      <c r="D87" s="208" t="s">
        <v>360</v>
      </c>
      <c r="E87" s="197">
        <v>2.0</v>
      </c>
      <c r="F87" s="197" t="s">
        <v>480</v>
      </c>
      <c r="G87" s="198">
        <v>206000.0</v>
      </c>
      <c r="H87" s="194">
        <v>28414.0</v>
      </c>
      <c r="I87" s="195" t="s">
        <v>482</v>
      </c>
    </row>
    <row r="88">
      <c r="A88" s="197">
        <v>6.0</v>
      </c>
      <c r="B88" s="191" t="s">
        <v>42</v>
      </c>
      <c r="C88" s="197" t="s">
        <v>376</v>
      </c>
      <c r="D88" s="208" t="s">
        <v>360</v>
      </c>
      <c r="E88" s="197">
        <v>1.0</v>
      </c>
      <c r="F88" s="197">
        <v>5.5</v>
      </c>
      <c r="G88" s="198">
        <v>12600.0</v>
      </c>
      <c r="H88" s="194">
        <v>1738.0</v>
      </c>
      <c r="I88" s="195" t="s">
        <v>483</v>
      </c>
    </row>
    <row r="89">
      <c r="A89" s="169"/>
      <c r="B89" s="196" t="s">
        <v>379</v>
      </c>
      <c r="C89" s="169"/>
      <c r="D89" s="169"/>
      <c r="E89" s="169"/>
      <c r="F89" s="197">
        <v>281.0</v>
      </c>
      <c r="G89" s="198">
        <v>1710600.0</v>
      </c>
      <c r="H89" s="194">
        <v>235945.0</v>
      </c>
      <c r="I89" s="169"/>
    </row>
    <row r="90">
      <c r="A90" s="196" t="s">
        <v>484</v>
      </c>
      <c r="B90" s="210" t="s">
        <v>485</v>
      </c>
      <c r="C90" s="139"/>
      <c r="D90" s="139"/>
      <c r="E90" s="139"/>
      <c r="F90" s="139"/>
      <c r="G90" s="139"/>
      <c r="H90" s="139"/>
      <c r="I90" s="159"/>
    </row>
    <row r="91">
      <c r="A91" s="197">
        <v>1.0</v>
      </c>
      <c r="B91" s="191" t="s">
        <v>103</v>
      </c>
      <c r="C91" s="197" t="s">
        <v>486</v>
      </c>
      <c r="D91" s="208" t="s">
        <v>360</v>
      </c>
      <c r="E91" s="197">
        <v>1.0</v>
      </c>
      <c r="F91" s="197">
        <v>3.0</v>
      </c>
      <c r="G91" s="198">
        <v>20000.0</v>
      </c>
      <c r="H91" s="194">
        <v>2759.0</v>
      </c>
      <c r="I91" s="195" t="s">
        <v>487</v>
      </c>
    </row>
    <row r="92">
      <c r="A92" s="197">
        <v>2.0</v>
      </c>
      <c r="B92" s="191" t="s">
        <v>104</v>
      </c>
      <c r="C92" s="197" t="s">
        <v>488</v>
      </c>
      <c r="D92" s="208" t="s">
        <v>360</v>
      </c>
      <c r="E92" s="197">
        <v>1.0</v>
      </c>
      <c r="F92" s="197">
        <v>3.0</v>
      </c>
      <c r="G92" s="198">
        <v>21000.0</v>
      </c>
      <c r="H92" s="194">
        <v>2897.0</v>
      </c>
      <c r="I92" s="195" t="s">
        <v>489</v>
      </c>
    </row>
    <row r="93">
      <c r="A93" s="197">
        <v>3.0</v>
      </c>
      <c r="B93" s="190" t="s">
        <v>57</v>
      </c>
      <c r="C93" s="197" t="s">
        <v>490</v>
      </c>
      <c r="D93" s="208" t="s">
        <v>360</v>
      </c>
      <c r="E93" s="197">
        <v>1.0</v>
      </c>
      <c r="F93" s="197" t="s">
        <v>491</v>
      </c>
      <c r="G93" s="198">
        <v>16000.0</v>
      </c>
      <c r="H93" s="194">
        <v>2207.0</v>
      </c>
      <c r="I93" s="195" t="s">
        <v>492</v>
      </c>
    </row>
    <row r="94">
      <c r="A94" s="197">
        <v>4.0</v>
      </c>
      <c r="B94" s="191" t="s">
        <v>105</v>
      </c>
      <c r="C94" s="197" t="s">
        <v>493</v>
      </c>
      <c r="D94" s="208" t="s">
        <v>360</v>
      </c>
      <c r="E94" s="197">
        <v>1.0</v>
      </c>
      <c r="F94" s="197">
        <v>3.0</v>
      </c>
      <c r="G94" s="198">
        <v>10000.0</v>
      </c>
      <c r="H94" s="194">
        <v>1379.0</v>
      </c>
      <c r="I94" s="195" t="s">
        <v>494</v>
      </c>
    </row>
    <row r="95">
      <c r="A95" s="197">
        <v>5.0</v>
      </c>
      <c r="B95" s="191" t="s">
        <v>106</v>
      </c>
      <c r="C95" s="197" t="s">
        <v>495</v>
      </c>
      <c r="D95" s="208" t="s">
        <v>360</v>
      </c>
      <c r="E95" s="197">
        <v>1.0</v>
      </c>
      <c r="F95" s="169"/>
      <c r="G95" s="198">
        <v>9000.0</v>
      </c>
      <c r="H95" s="194">
        <v>1241.0</v>
      </c>
      <c r="I95" s="195" t="s">
        <v>496</v>
      </c>
    </row>
    <row r="96">
      <c r="A96" s="197">
        <v>6.0</v>
      </c>
      <c r="B96" s="191" t="s">
        <v>107</v>
      </c>
      <c r="C96" s="197" t="s">
        <v>497</v>
      </c>
      <c r="D96" s="208" t="s">
        <v>360</v>
      </c>
      <c r="E96" s="197">
        <v>1.0</v>
      </c>
      <c r="F96" s="197">
        <v>0.75</v>
      </c>
      <c r="G96" s="198">
        <v>3600.0</v>
      </c>
      <c r="H96" s="194">
        <v>497.0</v>
      </c>
      <c r="I96" s="195" t="s">
        <v>498</v>
      </c>
    </row>
    <row r="97">
      <c r="A97" s="197">
        <v>7.0</v>
      </c>
      <c r="B97" s="191" t="s">
        <v>108</v>
      </c>
      <c r="C97" s="197" t="s">
        <v>499</v>
      </c>
      <c r="D97" s="208" t="s">
        <v>360</v>
      </c>
      <c r="E97" s="197">
        <v>1.0</v>
      </c>
      <c r="F97" s="197">
        <v>15.0</v>
      </c>
      <c r="G97" s="198">
        <v>7200.0</v>
      </c>
      <c r="H97" s="194">
        <v>993.0</v>
      </c>
      <c r="I97" s="194" t="s">
        <v>500</v>
      </c>
    </row>
    <row r="98">
      <c r="A98" s="197">
        <v>8.0</v>
      </c>
      <c r="B98" s="191" t="s">
        <v>109</v>
      </c>
      <c r="C98" s="197" t="s">
        <v>501</v>
      </c>
      <c r="D98" s="208" t="s">
        <v>360</v>
      </c>
      <c r="E98" s="197">
        <v>2.0</v>
      </c>
      <c r="F98" s="169"/>
      <c r="G98" s="198">
        <v>3900.0</v>
      </c>
      <c r="H98" s="194">
        <v>538.0</v>
      </c>
      <c r="I98" s="169"/>
    </row>
    <row r="99">
      <c r="A99" s="197">
        <v>9.0</v>
      </c>
      <c r="B99" s="191" t="s">
        <v>42</v>
      </c>
      <c r="C99" s="197" t="s">
        <v>376</v>
      </c>
      <c r="D99" s="208" t="s">
        <v>360</v>
      </c>
      <c r="E99" s="197">
        <v>1.0</v>
      </c>
      <c r="F99" s="197">
        <v>5.5</v>
      </c>
      <c r="G99" s="198">
        <v>12600.0</v>
      </c>
      <c r="H99" s="194">
        <v>1738.0</v>
      </c>
      <c r="I99" s="195" t="s">
        <v>502</v>
      </c>
    </row>
    <row r="100">
      <c r="A100" s="197">
        <v>10.0</v>
      </c>
      <c r="B100" s="191" t="s">
        <v>110</v>
      </c>
      <c r="C100" s="197" t="s">
        <v>503</v>
      </c>
      <c r="D100" s="208" t="s">
        <v>360</v>
      </c>
      <c r="E100" s="197">
        <v>1.0</v>
      </c>
      <c r="F100" s="169"/>
      <c r="G100" s="198">
        <v>7600.0</v>
      </c>
      <c r="H100" s="194">
        <v>1048.0</v>
      </c>
      <c r="I100" s="169"/>
    </row>
    <row r="101">
      <c r="A101" s="197">
        <v>11.0</v>
      </c>
      <c r="B101" s="191" t="s">
        <v>111</v>
      </c>
      <c r="C101" s="197" t="s">
        <v>504</v>
      </c>
      <c r="D101" s="208" t="s">
        <v>360</v>
      </c>
      <c r="E101" s="197">
        <v>1.0</v>
      </c>
      <c r="F101" s="197">
        <v>110.0</v>
      </c>
      <c r="G101" s="198">
        <v>368000.0</v>
      </c>
      <c r="H101" s="194">
        <v>50759.0</v>
      </c>
      <c r="I101" s="195" t="s">
        <v>505</v>
      </c>
    </row>
    <row r="102">
      <c r="A102" s="197">
        <v>12.0</v>
      </c>
      <c r="B102" s="191" t="s">
        <v>112</v>
      </c>
      <c r="C102" s="197" t="s">
        <v>506</v>
      </c>
      <c r="D102" s="208" t="s">
        <v>360</v>
      </c>
      <c r="E102" s="197">
        <v>1.0</v>
      </c>
      <c r="F102" s="169"/>
      <c r="G102" s="198">
        <v>7600.0</v>
      </c>
      <c r="H102" s="194">
        <v>1048.0</v>
      </c>
      <c r="I102" s="169"/>
    </row>
    <row r="103">
      <c r="A103" s="169"/>
      <c r="B103" s="196" t="s">
        <v>379</v>
      </c>
      <c r="C103" s="169"/>
      <c r="D103" s="169"/>
      <c r="E103" s="169"/>
      <c r="F103" s="197">
        <v>141.75</v>
      </c>
      <c r="G103" s="209">
        <v>486500.0</v>
      </c>
      <c r="H103" s="194">
        <v>67103.0</v>
      </c>
      <c r="I103" s="169"/>
    </row>
    <row r="104">
      <c r="A104" s="196" t="s">
        <v>507</v>
      </c>
      <c r="B104" s="210" t="s">
        <v>485</v>
      </c>
      <c r="C104" s="139"/>
      <c r="D104" s="139"/>
      <c r="E104" s="139"/>
      <c r="F104" s="139"/>
      <c r="G104" s="139"/>
      <c r="H104" s="139"/>
      <c r="I104" s="159"/>
    </row>
    <row r="105">
      <c r="A105" s="197">
        <v>1.0</v>
      </c>
      <c r="B105" s="191" t="s">
        <v>65</v>
      </c>
      <c r="C105" s="197" t="s">
        <v>473</v>
      </c>
      <c r="D105" s="208" t="s">
        <v>360</v>
      </c>
      <c r="E105" s="197">
        <v>2.0</v>
      </c>
      <c r="F105" s="197" t="s">
        <v>508</v>
      </c>
      <c r="G105" s="198">
        <v>257000.0</v>
      </c>
      <c r="H105" s="194">
        <v>35448.0</v>
      </c>
      <c r="I105" s="195" t="s">
        <v>509</v>
      </c>
    </row>
    <row r="106">
      <c r="A106" s="197">
        <v>2.0</v>
      </c>
      <c r="B106" s="190" t="s">
        <v>49</v>
      </c>
      <c r="C106" s="197" t="s">
        <v>393</v>
      </c>
      <c r="D106" s="208" t="s">
        <v>360</v>
      </c>
      <c r="E106" s="197">
        <v>2.0</v>
      </c>
      <c r="F106" s="197">
        <v>30.0</v>
      </c>
      <c r="G106" s="198">
        <v>45700.0</v>
      </c>
      <c r="H106" s="194">
        <v>6303.0</v>
      </c>
      <c r="I106" s="194" t="s">
        <v>510</v>
      </c>
    </row>
    <row r="107">
      <c r="A107" s="197">
        <v>3.0</v>
      </c>
      <c r="B107" s="190" t="s">
        <v>113</v>
      </c>
      <c r="C107" s="197" t="s">
        <v>511</v>
      </c>
      <c r="D107" s="208" t="s">
        <v>360</v>
      </c>
      <c r="E107" s="197">
        <v>2.0</v>
      </c>
      <c r="F107" s="197">
        <v>5.5</v>
      </c>
      <c r="G107" s="198">
        <v>10000.0</v>
      </c>
      <c r="H107" s="194">
        <v>1379.0</v>
      </c>
      <c r="I107" s="194" t="s">
        <v>512</v>
      </c>
    </row>
    <row r="108">
      <c r="A108" s="197">
        <v>4.0</v>
      </c>
      <c r="B108" s="190" t="s">
        <v>114</v>
      </c>
      <c r="C108" s="197" t="s">
        <v>513</v>
      </c>
      <c r="D108" s="208" t="s">
        <v>360</v>
      </c>
      <c r="E108" s="197">
        <v>2.0</v>
      </c>
      <c r="F108" s="197">
        <v>11.0</v>
      </c>
      <c r="G108" s="198">
        <v>12000.0</v>
      </c>
      <c r="H108" s="194">
        <v>1655.0</v>
      </c>
      <c r="I108" s="194" t="s">
        <v>514</v>
      </c>
    </row>
    <row r="109">
      <c r="A109" s="169"/>
      <c r="B109" s="196" t="s">
        <v>379</v>
      </c>
      <c r="C109" s="169"/>
      <c r="D109" s="169"/>
      <c r="E109" s="169"/>
      <c r="F109" s="197">
        <v>61.5</v>
      </c>
      <c r="G109" s="209">
        <v>324700.0</v>
      </c>
      <c r="H109" s="194">
        <v>44786.0</v>
      </c>
      <c r="I109" s="169"/>
    </row>
    <row r="110">
      <c r="A110" s="169"/>
      <c r="B110" s="196" t="s">
        <v>515</v>
      </c>
      <c r="C110" s="169"/>
      <c r="D110" s="169"/>
      <c r="E110" s="169"/>
      <c r="F110" s="197">
        <v>2069.14</v>
      </c>
      <c r="G110" s="209">
        <v>1.04284E7</v>
      </c>
      <c r="H110" s="194">
        <v>1438400.0</v>
      </c>
      <c r="I110" s="169"/>
    </row>
  </sheetData>
  <mergeCells count="14">
    <mergeCell ref="A55:A66"/>
    <mergeCell ref="G55:G66"/>
    <mergeCell ref="A68:A80"/>
    <mergeCell ref="G68:G80"/>
    <mergeCell ref="B82:I82"/>
    <mergeCell ref="B90:I90"/>
    <mergeCell ref="B104:I104"/>
    <mergeCell ref="A1:I1"/>
    <mergeCell ref="B3:I3"/>
    <mergeCell ref="B16:I16"/>
    <mergeCell ref="B35:I35"/>
    <mergeCell ref="A38:A40"/>
    <mergeCell ref="I38:I40"/>
    <mergeCell ref="B53:I53"/>
  </mergeCells>
  <drawing r:id="rId1"/>
</worksheet>
</file>